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rvfl11\共有\11_上下水道課\1103_下水道係\●作業用データ（下水道係長）\【経営比較分析表】2019_074080_47_1718\"/>
    </mc:Choice>
  </mc:AlternateContent>
  <workbookProtection workbookAlgorithmName="SHA-512" workbookHashValue="/mJjiciCazK3beAnyXdg5yQdDmlMARGZbaUF1pQWzqZMAcIr5zL2wXhMQLV/rLv1wTNssdBFwGkdyPOOiXnD3A==" workbookSaltValue="1eqmy+SAugYY2LJPDXxrLQ==" workbookSpinCount="100000" lockStructure="1"/>
  <bookViews>
    <workbookView xWindow="0" yWindow="0" windowWidth="15360" windowHeight="7635"/>
  </bookViews>
  <sheets>
    <sheet name="法非適用_下水道事業" sheetId="4" r:id="rId1"/>
    <sheet name="データ" sheetId="5" state="hidden" r:id="rId2"/>
  </sheet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W10" i="4"/>
  <c r="I10" i="4"/>
  <c r="BB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<sst xmlns="http://schemas.openxmlformats.org/spreadsheetml/2006/main" count="236" uniqueCount="120">
  <si>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</si>
  <si>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</si>
  <si>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</si>
  <si>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</si>
  <si>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</si>
  <si>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</si>
  <si>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</si>
  <si>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</si>
  <si>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</si>
  <si>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</si>
  <si>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</si>
  <si>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</si>
  <si>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</si>
  <si>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</si>
  <si>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</si>
  <si>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</si>
  <si>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</si>
  <si>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</si>
  <si>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</si>
  <si>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</si>
  <si>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</si>
  <si>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</si>
  <si>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</si>
  <si>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</si>
  <si>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</si>
  <si>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</si>
  <si>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</si>
  <si>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</si>
  <si>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</si>
  <si>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</si>
  <si>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</si>
  <si>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</si>
  <si>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</si>
  <si>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</si>
  <si>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</si>
  <si>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</si>
  <si>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</si>
  <si>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</si>
  <si>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</si>
  <si>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</si>
  <si>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</si>
  <si>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</si>
  <si>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</si>
  <si>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</si>
  <si>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</si>
  <si>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</si>
  <si>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</si>
  <si>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</si>
  <si>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</si>
  <si>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</si>
  <si>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</si>
  <si>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</si>
  <si>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</si>
  <si>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</si>
  <si>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</si>
  <si>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</si>
  <si>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</si>
  <si>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</si>
  <si>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</si>
  <si>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</si>
  <si>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</si>
  <si>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</si>
  <si>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</si>
  <si>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</si>
  <si>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</si>
  <si>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</si>
  <si>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</si>
  <si>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</si>
  <si>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</si>
  <si>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</si>
  <si>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</si>
  <si>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</si>
  <si>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</si>
  <si>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</si>
  <si>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</si>
  <si>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</si>
  <si>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</si>
  <si>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</si>
  <si>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</si>
  <si>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</si>
  <si>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</si>
  <si>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</si>
  <si>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</si>
  <si>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</si>
  <si>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</si>
  <si>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</si>
  <si>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</si>
  <si>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</si>
  <si>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</si>
  <si>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</si>
  <si>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</si>
  <si>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</si>
  <si>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</si>
  <si>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</si>
  <si>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</si>
  <si>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</si>
  <si>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</si>
  <si>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</si>
  <si>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猪苗代町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</si>
  <si>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</si>
  <si>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</si>
  <si>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</si>
  <si>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</si>
  <si>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</si>
  <si>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</si>
  <si>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</si>
  <si>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</si>
  <si>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</si>
  <si>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</si>
  <si>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</si>
  <si>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</si>
  <si>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</si>
  <si>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</si>
  <si>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</si>
  <si>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</si>
  <si>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</si>
  <si>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</si>
  <si>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収益的収支比率は悪化傾向にあり、継続して経営改善が必要である。
　企業債残高対事業規模比率は0%であるが、一般会計からの繰入基準の見直しによるものであり、企業債残高、営業収益等は例年と比較し大差はなく、引き続き営業収益の増収が求められる。
　経費回収率は前年から全国平均及び類似団体平均値を上回っている。今後も引き続き適正な使用料収入の確保と汚水処理費の削減が求めれらる。
　汚水処理原価は全国平均及び類似団体平均値を下じてきている。引続き維持管理費の削減、接続率の向上が必要である。
　施設利用率は平均よりも下回り横ばい状態である。接続率向上が必要である。
　水洗化率は平均を下回っているが、微増傾向である。計画区域の整備が完了しており、今後も上昇が見込まれる。</t>
    <rPh sb="1" eb="4">
      <t>シュウエキテキ</t>
    </rPh>
    <rPh sb="4" eb="6">
      <t>シュウシ</t>
    </rPh>
    <rPh sb="6" eb="8">
      <t>ヒリツ</t>
    </rPh>
    <rPh sb="9" eb="11">
      <t>アッカ</t>
    </rPh>
    <rPh sb="11" eb="13">
      <t>ケイコウ</t>
    </rPh>
    <rPh sb="17" eb="19">
      <t>ケイゾク</t>
    </rPh>
    <rPh sb="21" eb="23">
      <t>ケイエイ</t>
    </rPh>
    <rPh sb="23" eb="25">
      <t>カイゼン</t>
    </rPh>
    <rPh sb="26" eb="28">
      <t>ヒツヨウ</t>
    </rPh>
    <rPh sb="245" eb="247">
      <t>シセツ</t>
    </rPh>
    <rPh sb="247" eb="249">
      <t>リヨウ</t>
    </rPh>
    <rPh sb="249" eb="250">
      <t>リツ</t>
    </rPh>
    <rPh sb="251" eb="253">
      <t>ヘイキン</t>
    </rPh>
    <rPh sb="256" eb="258">
      <t>シタマワ</t>
    </rPh>
    <rPh sb="259" eb="260">
      <t>ヨコ</t>
    </rPh>
    <rPh sb="262" eb="264">
      <t>ジョウタイ</t>
    </rPh>
    <rPh sb="268" eb="270">
      <t>セツゾク</t>
    </rPh>
    <rPh sb="270" eb="271">
      <t>リツ</t>
    </rPh>
    <rPh sb="271" eb="273">
      <t>コウジョウ</t>
    </rPh>
    <rPh sb="274" eb="276">
      <t>ヒツヨウ</t>
    </rPh>
    <rPh sb="282" eb="285">
      <t>スイセンカ</t>
    </rPh>
    <rPh sb="285" eb="286">
      <t>リツ</t>
    </rPh>
    <rPh sb="287" eb="289">
      <t>ヘイキン</t>
    </rPh>
    <rPh sb="290" eb="292">
      <t>シタマワ</t>
    </rPh>
    <rPh sb="298" eb="300">
      <t>ビゾウ</t>
    </rPh>
    <rPh sb="300" eb="302">
      <t>ケイコウ</t>
    </rPh>
    <rPh sb="306" eb="308">
      <t>ケイカク</t>
    </rPh>
    <rPh sb="308" eb="310">
      <t>クイキ</t>
    </rPh>
    <rPh sb="311" eb="313">
      <t>セイビ</t>
    </rPh>
    <rPh sb="314" eb="316">
      <t>カンリョウ</t>
    </rPh>
    <rPh sb="321" eb="323">
      <t>コンゴ</t>
    </rPh>
    <rPh sb="324" eb="326">
      <t>ジョウショウ</t>
    </rPh>
    <rPh sb="327" eb="329">
      <t>ミコ</t>
    </rPh>
    <phoneticPr fontId="4"/>
  </si>
  <si>
    <t>　最も早く供用開始した地区が平成１０年であり、管渠については当面更新の計画はない。しかしながら処理施設の機器等については、耐用年数を越え、不具合件数も増加しており、計画的な更新が必要である。</t>
    <rPh sb="1" eb="2">
      <t>モット</t>
    </rPh>
    <rPh sb="3" eb="4">
      <t>ハヤ</t>
    </rPh>
    <rPh sb="5" eb="7">
      <t>キョウヨウ</t>
    </rPh>
    <rPh sb="7" eb="9">
      <t>カイシ</t>
    </rPh>
    <rPh sb="11" eb="13">
      <t>チク</t>
    </rPh>
    <rPh sb="14" eb="16">
      <t>ヘイセイ</t>
    </rPh>
    <rPh sb="18" eb="19">
      <t>ネン</t>
    </rPh>
    <rPh sb="23" eb="25">
      <t>カンキョ</t>
    </rPh>
    <rPh sb="30" eb="32">
      <t>トウメン</t>
    </rPh>
    <rPh sb="32" eb="34">
      <t>コウシン</t>
    </rPh>
    <rPh sb="35" eb="37">
      <t>ケイカク</t>
    </rPh>
    <rPh sb="47" eb="49">
      <t>ショリ</t>
    </rPh>
    <rPh sb="49" eb="51">
      <t>シセツ</t>
    </rPh>
    <rPh sb="52" eb="54">
      <t>キキ</t>
    </rPh>
    <rPh sb="54" eb="55">
      <t>トウ</t>
    </rPh>
    <rPh sb="61" eb="63">
      <t>タイヨウ</t>
    </rPh>
    <rPh sb="63" eb="65">
      <t>ネンスウ</t>
    </rPh>
    <rPh sb="66" eb="67">
      <t>コ</t>
    </rPh>
    <rPh sb="69" eb="72">
      <t>フグアイ</t>
    </rPh>
    <rPh sb="72" eb="74">
      <t>ケンスウ</t>
    </rPh>
    <rPh sb="75" eb="77">
      <t>ゾウカ</t>
    </rPh>
    <rPh sb="82" eb="85">
      <t>ケイカクテキ</t>
    </rPh>
    <rPh sb="86" eb="88">
      <t>コウシン</t>
    </rPh>
    <rPh sb="89" eb="91">
      <t>ヒツヨウ</t>
    </rPh>
    <phoneticPr fontId="4"/>
  </si>
  <si>
    <t>　経営改善に向けた取組みとして、下水道接続率の向上を図るための普及促進の強化、維持管理費に係るコスト縮減を行い、更に将来的には使用料の改正を検討しなければならない。
　また、管渠の老朽化対策は当面必要ないが、処理施設については計画的に更新しなければならない。</t>
    <rPh sb="104" eb="106">
      <t>ショリ</t>
    </rPh>
    <rPh sb="106" eb="108">
      <t>シセツ</t>
    </rPh>
    <rPh sb="113" eb="115">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</si>
</sst>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7A-439A-A708-6D82550D195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AF7A-439A-A708-6D82550D195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24.78</c:v>
                </c:pt>
                <c:pt idx="1">
                  <c:v>25.55</c:v>
                </c:pt>
                <c:pt idx="2">
                  <c:v>25.61</c:v>
                </c:pt>
                <c:pt idx="3">
                  <c:v>25.91</c:v>
                </c:pt>
                <c:pt idx="4">
                  <c:v>25.91</c:v>
                </c:pt>
              </c:numCache>
            </c:numRef>
          </c:val>
          <c:extLst>
            <c:ext xmlns:c16="http://schemas.microsoft.com/office/drawing/2014/chart" uri="{C3380CC4-5D6E-409C-BE32-E72D297353CC}">
              <c16:uniqueId val="{00000000-6DFA-4A4A-9AD1-817D6D93075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6DFA-4A4A-9AD1-817D6D93075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64.44</c:v>
                </c:pt>
                <c:pt idx="1">
                  <c:v>67.67</c:v>
                </c:pt>
                <c:pt idx="2">
                  <c:v>69.14</c:v>
                </c:pt>
                <c:pt idx="3">
                  <c:v>71.33</c:v>
                </c:pt>
                <c:pt idx="4">
                  <c:v>73.45</c:v>
                </c:pt>
              </c:numCache>
            </c:numRef>
          </c:val>
          <c:extLst>
            <c:ext xmlns:c16="http://schemas.microsoft.com/office/drawing/2014/chart" uri="{C3380CC4-5D6E-409C-BE32-E72D297353CC}">
              <c16:uniqueId val="{00000000-8235-4D43-AE32-86F444765BA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8235-4D43-AE32-86F444765BA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43.05</c:v>
                </c:pt>
                <c:pt idx="1">
                  <c:v>44.92</c:v>
                </c:pt>
                <c:pt idx="2">
                  <c:v>42.24</c:v>
                </c:pt>
                <c:pt idx="3">
                  <c:v>44.23</c:v>
                </c:pt>
                <c:pt idx="4">
                  <c:v>42.68</c:v>
                </c:pt>
              </c:numCache>
            </c:numRef>
          </c:val>
          <c:extLst>
            <c:ext xmlns:c16="http://schemas.microsoft.com/office/drawing/2014/chart" uri="{C3380CC4-5D6E-409C-BE32-E72D297353CC}">
              <c16:uniqueId val="{00000000-281F-4CF6-90C0-B3560622D77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1F-4CF6-90C0-B3560622D77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09-426E-B7C3-87E2FA22284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09-426E-B7C3-87E2FA22284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E4-4DB1-A014-4A2EF3F913C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E4-4DB1-A014-4A2EF3F913C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6C-4DC9-8FD3-77A528BB221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6C-4DC9-8FD3-77A528BB221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25-4D80-B05D-02DC5C16745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25-4D80-B05D-02DC5C16745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4292.26</c:v>
                </c:pt>
                <c:pt idx="1">
                  <c:v>4274.21</c:v>
                </c:pt>
                <c:pt idx="2">
                  <c:v>4137.68</c:v>
                </c:pt>
                <c:pt idx="3" formatCode="#,##0.00;&quot;△&quot;#,##0.00">
                  <c:v>0</c:v>
                </c:pt>
                <c:pt idx="4" formatCode="#,##0.00;&quot;△&quot;#,##0.00">
                  <c:v>0</c:v>
                </c:pt>
              </c:numCache>
            </c:numRef>
          </c:val>
          <c:extLst>
            <c:ext xmlns:c16="http://schemas.microsoft.com/office/drawing/2014/chart" uri="{C3380CC4-5D6E-409C-BE32-E72D297353CC}">
              <c16:uniqueId val="{00000000-3301-4A02-B41E-A58748B4453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3301-4A02-B41E-A58748B4453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33.71</c:v>
                </c:pt>
                <c:pt idx="1">
                  <c:v>35.26</c:v>
                </c:pt>
                <c:pt idx="2">
                  <c:v>73.75</c:v>
                </c:pt>
                <c:pt idx="3">
                  <c:v>93.68</c:v>
                </c:pt>
                <c:pt idx="4">
                  <c:v>86.02</c:v>
                </c:pt>
              </c:numCache>
            </c:numRef>
          </c:val>
          <c:extLst>
            <c:ext xmlns:c16="http://schemas.microsoft.com/office/drawing/2014/chart" uri="{C3380CC4-5D6E-409C-BE32-E72D297353CC}">
              <c16:uniqueId val="{00000000-9B58-455F-98E9-EF6F5021090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9B58-455F-98E9-EF6F5021090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491.48</c:v>
                </c:pt>
                <c:pt idx="1">
                  <c:v>465.54</c:v>
                </c:pt>
                <c:pt idx="2">
                  <c:v>222.54</c:v>
                </c:pt>
                <c:pt idx="3">
                  <c:v>177.72</c:v>
                </c:pt>
                <c:pt idx="4">
                  <c:v>192.9</c:v>
                </c:pt>
              </c:numCache>
            </c:numRef>
          </c:val>
          <c:extLst>
            <c:ext xmlns:c16="http://schemas.microsoft.com/office/drawing/2014/chart" uri="{C3380CC4-5D6E-409C-BE32-E72D297353CC}">
              <c16:uniqueId val="{00000000-BFA4-4843-B3DA-2E70E868DB6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BFA4-4843-B3DA-2E70E868DB6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4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猪苗代町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13951</v>
      </c>
      <c r="AM8" s="51"/>
      <c r="AN8" s="51"/>
      <c r="AO8" s="51"/>
      <c r="AP8" s="51"/>
      <c r="AQ8" s="51"/>
      <c r="AR8" s="51"/>
      <c r="AS8" s="51"/>
      <c r="AT8" s="46">
        <f>データ!T6</f>
        <v>394.85</v>
      </c>
      <c r="AU8" s="46"/>
      <c r="AV8" s="46"/>
      <c r="AW8" s="46"/>
      <c r="AX8" s="46"/>
      <c r="AY8" s="46"/>
      <c r="AZ8" s="46"/>
      <c r="BA8" s="46"/>
      <c r="BB8" s="46">
        <f>データ!U6</f>
        <v>35.33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15.76</v>
      </c>
      <c r="Q10" s="46"/>
      <c r="R10" s="46"/>
      <c r="S10" s="46"/>
      <c r="T10" s="46"/>
      <c r="U10" s="46"/>
      <c r="V10" s="46"/>
      <c r="W10" s="46">
        <f>データ!Q6</f>
        <v>99.77</v>
      </c>
      <c r="X10" s="46"/>
      <c r="Y10" s="46"/>
      <c r="Z10" s="46"/>
      <c r="AA10" s="46"/>
      <c r="AB10" s="46"/>
      <c r="AC10" s="46"/>
      <c r="AD10" s="51">
        <f>データ!R6</f>
        <v>3058</v>
      </c>
      <c r="AE10" s="51"/>
      <c r="AF10" s="51"/>
      <c r="AG10" s="51"/>
      <c r="AH10" s="51"/>
      <c r="AI10" s="51"/>
      <c r="AJ10" s="51"/>
      <c r="AK10" s="2"/>
      <c r="AL10" s="51">
        <f>データ!V6</f>
        <v>2177</v>
      </c>
      <c r="AM10" s="51"/>
      <c r="AN10" s="51"/>
      <c r="AO10" s="51"/>
      <c r="AP10" s="51"/>
      <c r="AQ10" s="51"/>
      <c r="AR10" s="51"/>
      <c r="AS10" s="51"/>
      <c r="AT10" s="46">
        <f>データ!W6</f>
        <v>2.41</v>
      </c>
      <c r="AU10" s="46"/>
      <c r="AV10" s="46"/>
      <c r="AW10" s="46"/>
      <c r="AX10" s="46"/>
      <c r="AY10" s="46"/>
      <c r="AZ10" s="46"/>
      <c r="BA10" s="46"/>
      <c r="BB10" s="46">
        <f>データ!X6</f>
        <v>903.32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5VJY9o+JVyYpvE/Tg5qssuKYyXAIsfLKhfPi4fYIbjP6Wa+/JifdYKGyDghAXQN5Ko0rCxN0wyz8fz3fgCtISQ==" saltValue="K2oH6/0jtz2XwI6SGLd7z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74080</v>
      </c>
      <c r="D6" s="33">
        <f t="shared" si="3"/>
        <v>47</v>
      </c>
      <c r="E6" s="33">
        <f t="shared" si="3"/>
        <v>17</v>
      </c>
      <c r="F6" s="33">
        <f t="shared" si="3"/>
        <v>5</v>
      </c>
      <c r="G6" s="33">
        <f t="shared" si="3"/>
        <v>0</v>
      </c>
      <c r="H6" s="33" t="str">
        <f t="shared" si="3"/>
        <v>福島県　猪苗代町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15.76</v>
      </c>
      <c r="Q6" s="34">
        <f t="shared" si="3"/>
        <v>99.77</v>
      </c>
      <c r="R6" s="34">
        <f t="shared" si="3"/>
        <v>3058</v>
      </c>
      <c r="S6" s="34">
        <f t="shared" si="3"/>
        <v>13951</v>
      </c>
      <c r="T6" s="34">
        <f t="shared" si="3"/>
        <v>394.85</v>
      </c>
      <c r="U6" s="34">
        <f t="shared" si="3"/>
        <v>35.33</v>
      </c>
      <c r="V6" s="34">
        <f t="shared" si="3"/>
        <v>2177</v>
      </c>
      <c r="W6" s="34">
        <f t="shared" si="3"/>
        <v>2.41</v>
      </c>
      <c r="X6" s="34">
        <f t="shared" si="3"/>
        <v>903.32</v>
      </c>
      <c r="Y6" s="35">
        <f>IF(Y7="",NA(),Y7)</f>
        <v>43.05</v>
      </c>
      <c r="Z6" s="35">
        <f t="shared" ref="Z6:AH6" si="4">IF(Z7="",NA(),Z7)</f>
        <v>44.92</v>
      </c>
      <c r="AA6" s="35">
        <f t="shared" si="4"/>
        <v>42.24</v>
      </c>
      <c r="AB6" s="35">
        <f t="shared" si="4"/>
        <v>44.23</v>
      </c>
      <c r="AC6" s="35">
        <f t="shared" si="4"/>
        <v>42.68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4292.26</v>
      </c>
      <c r="BG6" s="35">
        <f t="shared" ref="BG6:BO6" si="7">IF(BG7="",NA(),BG7)</f>
        <v>4274.21</v>
      </c>
      <c r="BH6" s="35">
        <f t="shared" si="7"/>
        <v>4137.68</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33.71</v>
      </c>
      <c r="BR6" s="35">
        <f t="shared" ref="BR6:BZ6" si="8">IF(BR7="",NA(),BR7)</f>
        <v>35.26</v>
      </c>
      <c r="BS6" s="35">
        <f t="shared" si="8"/>
        <v>73.75</v>
      </c>
      <c r="BT6" s="35">
        <f t="shared" si="8"/>
        <v>93.68</v>
      </c>
      <c r="BU6" s="35">
        <f t="shared" si="8"/>
        <v>86.02</v>
      </c>
      <c r="BV6" s="35">
        <f t="shared" si="8"/>
        <v>52.19</v>
      </c>
      <c r="BW6" s="35">
        <f t="shared" si="8"/>
        <v>55.32</v>
      </c>
      <c r="BX6" s="35">
        <f t="shared" si="8"/>
        <v>59.8</v>
      </c>
      <c r="BY6" s="35">
        <f t="shared" si="8"/>
        <v>57.77</v>
      </c>
      <c r="BZ6" s="35">
        <f t="shared" si="8"/>
        <v>57.31</v>
      </c>
      <c r="CA6" s="34" t="str">
        <f>IF(CA7="","",IF(CA7="-","【-】","【"&amp;SUBSTITUTE(TEXT(CA7,"#,##0.00"),"-","△")&amp;"】"))</f>
        <v>【59.59】</v>
      </c>
      <c r="CB6" s="35">
        <f>IF(CB7="",NA(),CB7)</f>
        <v>491.48</v>
      </c>
      <c r="CC6" s="35">
        <f t="shared" ref="CC6:CK6" si="9">IF(CC7="",NA(),CC7)</f>
        <v>465.54</v>
      </c>
      <c r="CD6" s="35">
        <f t="shared" si="9"/>
        <v>222.54</v>
      </c>
      <c r="CE6" s="35">
        <f t="shared" si="9"/>
        <v>177.72</v>
      </c>
      <c r="CF6" s="35">
        <f t="shared" si="9"/>
        <v>192.9</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24.78</v>
      </c>
      <c r="CN6" s="35">
        <f t="shared" ref="CN6:CV6" si="10">IF(CN7="",NA(),CN7)</f>
        <v>25.55</v>
      </c>
      <c r="CO6" s="35">
        <f t="shared" si="10"/>
        <v>25.61</v>
      </c>
      <c r="CP6" s="35">
        <f t="shared" si="10"/>
        <v>25.91</v>
      </c>
      <c r="CQ6" s="35">
        <f t="shared" si="10"/>
        <v>25.91</v>
      </c>
      <c r="CR6" s="35">
        <f t="shared" si="10"/>
        <v>52.31</v>
      </c>
      <c r="CS6" s="35">
        <f t="shared" si="10"/>
        <v>60.65</v>
      </c>
      <c r="CT6" s="35">
        <f t="shared" si="10"/>
        <v>51.75</v>
      </c>
      <c r="CU6" s="35">
        <f t="shared" si="10"/>
        <v>50.68</v>
      </c>
      <c r="CV6" s="35">
        <f t="shared" si="10"/>
        <v>50.14</v>
      </c>
      <c r="CW6" s="34" t="str">
        <f>IF(CW7="","",IF(CW7="-","【-】","【"&amp;SUBSTITUTE(TEXT(CW7,"#,##0.00"),"-","△")&amp;"】"))</f>
        <v>【51.30】</v>
      </c>
      <c r="CX6" s="35">
        <f>IF(CX7="",NA(),CX7)</f>
        <v>64.44</v>
      </c>
      <c r="CY6" s="35">
        <f t="shared" ref="CY6:DG6" si="11">IF(CY7="",NA(),CY7)</f>
        <v>67.67</v>
      </c>
      <c r="CZ6" s="35">
        <f t="shared" si="11"/>
        <v>69.14</v>
      </c>
      <c r="DA6" s="35">
        <f t="shared" si="11"/>
        <v>71.33</v>
      </c>
      <c r="DB6" s="35">
        <f t="shared" si="11"/>
        <v>73.45</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74080</v>
      </c>
      <c r="D7" s="37">
        <v>47</v>
      </c>
      <c r="E7" s="37">
        <v>17</v>
      </c>
      <c r="F7" s="37">
        <v>5</v>
      </c>
      <c r="G7" s="37">
        <v>0</v>
      </c>
      <c r="H7" s="37" t="s">
        <v>98</v>
      </c>
      <c r="I7" s="37" t="s">
        <v>99</v>
      </c>
      <c r="J7" s="37" t="s">
        <v>100</v>
      </c>
      <c r="K7" s="37" t="s">
        <v>101</v>
      </c>
      <c r="L7" s="37" t="s">
        <v>102</v>
      </c>
      <c r="M7" s="37" t="s">
        <v>103</v>
      </c>
      <c r="N7" s="38" t="s">
        <v>104</v>
      </c>
      <c r="O7" s="38" t="s">
        <v>105</v>
      </c>
      <c r="P7" s="38">
        <v>15.76</v>
      </c>
      <c r="Q7" s="38">
        <v>99.77</v>
      </c>
      <c r="R7" s="38">
        <v>3058</v>
      </c>
      <c r="S7" s="38">
        <v>13951</v>
      </c>
      <c r="T7" s="38">
        <v>394.85</v>
      </c>
      <c r="U7" s="38">
        <v>35.33</v>
      </c>
      <c r="V7" s="38">
        <v>2177</v>
      </c>
      <c r="W7" s="38">
        <v>2.41</v>
      </c>
      <c r="X7" s="38">
        <v>903.32</v>
      </c>
      <c r="Y7" s="38">
        <v>43.05</v>
      </c>
      <c r="Z7" s="38">
        <v>44.92</v>
      </c>
      <c r="AA7" s="38">
        <v>42.24</v>
      </c>
      <c r="AB7" s="38">
        <v>44.23</v>
      </c>
      <c r="AC7" s="38">
        <v>42.68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4292.26</v>
      </c>
      <c r="BG7" s="38">
        <v>4274.21</v>
      </c>
      <c r="BH7" s="38">
        <v>4137.68</v>
      </c>
      <c r="BI7" s="38">
        <v>0</v>
      </c>
      <c r="BJ7" s="38">
        <v>0</v>
      </c>
      <c r="BK7" s="38">
        <v>1081.8</v>
      </c>
      <c r="BL7" s="38">
        <v>974.93</v>
      </c>
      <c r="BM7" s="38">
        <v>855.8</v>
      </c>
      <c r="BN7" s="38">
        <v>789.46</v>
      </c>
      <c r="BO7" s="38">
        <v>826.83</v>
      </c>
      <c r="BP7" s="38">
        <v>765.47</v>
      </c>
      <c r="BQ7" s="38">
        <v>33.71</v>
      </c>
      <c r="BR7" s="38">
        <v>35.26</v>
      </c>
      <c r="BS7" s="38">
        <v>73.75</v>
      </c>
      <c r="BT7" s="38">
        <v>93.68</v>
      </c>
      <c r="BU7" s="38">
        <v>86.02</v>
      </c>
      <c r="BV7" s="38">
        <v>52.19</v>
      </c>
      <c r="BW7" s="38">
        <v>55.32</v>
      </c>
      <c r="BX7" s="38">
        <v>59.8</v>
      </c>
      <c r="BY7" s="38">
        <v>57.77</v>
      </c>
      <c r="BZ7" s="38">
        <v>57.31</v>
      </c>
      <c r="CA7" s="38">
        <v>59.59</v>
      </c>
      <c r="CB7" s="38">
        <v>491.48</v>
      </c>
      <c r="CC7" s="38">
        <v>465.54</v>
      </c>
      <c r="CD7" s="38">
        <v>222.54</v>
      </c>
      <c r="CE7" s="38">
        <v>177.72</v>
      </c>
      <c r="CF7" s="38">
        <v>192.9</v>
      </c>
      <c r="CG7" s="38">
        <v>296.14</v>
      </c>
      <c r="CH7" s="38">
        <v>283.17</v>
      </c>
      <c r="CI7" s="38">
        <v>263.76</v>
      </c>
      <c r="CJ7" s="38">
        <v>274.35000000000002</v>
      </c>
      <c r="CK7" s="38">
        <v>273.52</v>
      </c>
      <c r="CL7" s="38">
        <v>257.86</v>
      </c>
      <c r="CM7" s="38">
        <v>24.78</v>
      </c>
      <c r="CN7" s="38">
        <v>25.55</v>
      </c>
      <c r="CO7" s="38">
        <v>25.61</v>
      </c>
      <c r="CP7" s="38">
        <v>25.91</v>
      </c>
      <c r="CQ7" s="38">
        <v>25.91</v>
      </c>
      <c r="CR7" s="38">
        <v>52.31</v>
      </c>
      <c r="CS7" s="38">
        <v>60.65</v>
      </c>
      <c r="CT7" s="38">
        <v>51.75</v>
      </c>
      <c r="CU7" s="38">
        <v>50.68</v>
      </c>
      <c r="CV7" s="38">
        <v>50.14</v>
      </c>
      <c r="CW7" s="38">
        <v>51.3</v>
      </c>
      <c r="CX7" s="38">
        <v>64.44</v>
      </c>
      <c r="CY7" s="38">
        <v>67.67</v>
      </c>
      <c r="CZ7" s="38">
        <v>69.14</v>
      </c>
      <c r="DA7" s="38">
        <v>71.33</v>
      </c>
      <c r="DB7" s="38">
        <v>73.45</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DATEVALUE($B7+12-B11&amp;"/1/"&amp;B12)</f>
        <v>46388</v>
      </c>
      <c r="C10" s="41">
        <f>DATEVALUE($B7+12-C11&amp;"/1/"&amp;C12)</f>
        <v>46753</v>
      </c>
      <c r="D10" s="41">
        <f>DATEVALUE($B7+12-D11&amp;"/1/"&amp;D12)</f>
        <v>47119</v>
      </c>
      <c r="E10" s="41">
        <f>DATEVALUE($B7+12-E11&amp;"/1/"&amp;E12)</f>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cp:lastPrinted>2021-01-15T05:31:38Z</cp:lastPrinted>
  <dcterms:created xsi:type="dcterms:W3CDTF">2020-12-04T03:00:57Z</dcterms:created>
  <dcterms:modified xsi:type="dcterms:W3CDTF">2021-01-15T08:05:52Z</dcterms:modified>
  <cp:category/>
</cp:coreProperties>
</file>