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74\Desktop\【経営比較分析表】2019_074225_47_1718\"/>
    </mc:Choice>
  </mc:AlternateContent>
  <workbookProtection workbookAlgorithmName="SHA-512" workbookHashValue="MbTGlMs6N9COhCN4gAhZNBse4UrNWew3XTCJrLptUArRqrEgvFP1ozFMiprqPN+H4N/FPfAReTAWQWX82Ke+AQ==" workbookSaltValue="Xu69ggQ52eHGH+y3Okrns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<sst xmlns="http://schemas.openxmlformats.org/spreadsheetml/2006/main" count="236" uniqueCount="119">
  <si>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</si>
  <si>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</si>
  <si>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</si>
  <si>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</si>
  <si>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</si>
  <si>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</si>
  <si>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</si>
  <si>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</si>
  <si>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</si>
  <si>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</si>
  <si>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</si>
  <si>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</si>
  <si>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</si>
  <si>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</si>
  <si>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</si>
  <si>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</si>
  <si>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</si>
  <si>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</si>
  <si>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</si>
  <si>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</si>
  <si>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</si>
  <si>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</si>
  <si>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</si>
  <si>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</si>
  <si>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</si>
  <si>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</si>
  <si>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</si>
  <si>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</si>
  <si>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</si>
  <si>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</si>
  <si>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</si>
  <si>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</si>
  <si>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</si>
  <si>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</si>
  <si>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</si>
  <si>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</si>
  <si>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</si>
  <si>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</si>
  <si>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</si>
  <si>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</si>
  <si>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</si>
  <si>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</si>
  <si>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</si>
  <si>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</si>
  <si>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</si>
  <si>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</si>
  <si>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</si>
  <si>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</si>
  <si>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</si>
  <si>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</si>
  <si>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</si>
  <si>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</si>
  <si>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</si>
  <si>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</si>
  <si>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</si>
  <si>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</si>
  <si>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</si>
  <si>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</si>
  <si>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</si>
  <si>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</si>
  <si>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</si>
  <si>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</si>
  <si>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</si>
  <si>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</si>
  <si>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</si>
  <si>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</si>
  <si>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</si>
  <si>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</si>
  <si>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</si>
  <si>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</si>
  <si>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</si>
  <si>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</si>
  <si>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</si>
  <si>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</si>
  <si>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</si>
  <si>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</si>
  <si>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</si>
  <si>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</si>
  <si>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</si>
  <si>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</si>
  <si>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</si>
  <si>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</si>
  <si>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</si>
  <si>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</si>
  <si>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</si>
  <si>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</si>
  <si>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</si>
  <si>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</si>
  <si>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</si>
  <si>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</si>
  <si>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</si>
  <si>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</si>
  <si>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</si>
  <si>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</si>
  <si>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</si>
  <si>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</si>
  <si>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</si>
  <si>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湯川村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</si>
  <si>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</si>
  <si>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</si>
  <si>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</si>
  <si>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</si>
  <si>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</si>
  <si>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</si>
  <si>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</si>
  <si>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</si>
  <si>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</si>
  <si>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</si>
  <si>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</si>
  <si>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</si>
  <si>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</si>
  <si>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</si>
  <si>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</si>
  <si>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</si>
  <si>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</si>
  <si>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</si>
  <si>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現在、大規模な管渠の修繕はないが、供給開始から15年以上経過し、今後老朽化が進む傾向にあり、処理施設の処理設備や電気設備等など設備更新費用は増加になることが予想される。</t>
    <rPh sb="17" eb="19">
      <t>キョウキュウ</t>
    </rPh>
    <rPh sb="19" eb="21">
      <t>カイシ</t>
    </rPh>
    <rPh sb="25" eb="26">
      <t>ネン</t>
    </rPh>
    <rPh sb="26" eb="28">
      <t>イジョウ</t>
    </rPh>
    <rPh sb="28" eb="30">
      <t>ケイカ</t>
    </rPh>
    <rPh sb="40" eb="42">
      <t>ケイコウ</t>
    </rPh>
    <phoneticPr fontId="4"/>
  </si>
  <si>
    <t>経営の効率性は年々回復傾向にあるが、一方で施設利用率に対して今後老朽化による設備更新投資の増加が予想される。さらには、人口減少による収益の低下も予想され収益的収支比率の上昇は見込まれないため、適切な施設規模に応じた経営改善を図っていく必要がある。</t>
    <rPh sb="48" eb="50">
      <t>ヨソウ</t>
    </rPh>
    <rPh sb="72" eb="74">
      <t>ヨソウ</t>
    </rPh>
    <rPh sb="87" eb="89">
      <t>ミコ</t>
    </rPh>
    <phoneticPr fontId="4"/>
  </si>
  <si>
    <t>経営の健全性については収益的収支比率が43％、経費回収率が78％程度であり、使用料以外の収入に依存しいる傾向にある。
効率性については汚水処原価が低下傾向にあり経費回収率は年々上昇しているため経営の効率性は回復傾向にある。施設利用率は類似団体平均値に比べても低く、人口も減少傾向にあり今後処理区内人口も減少になることが予想されるため使用規模に比べ施設の過大スペックにある現状がある。</t>
    <rPh sb="52" eb="5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</si>
</sst>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17.86</c:v>
                </c:pt>
                <c:pt idx="4">
                  <c:v>0</c:v>
                </c:pt>
              </c:numCache>
            </c:numRef>
          </c:val>
          <c:extLst xmlns:c16r2="http://schemas.microsoft.com/office/drawing/2015/06/chart">
            <c:ext xmlns:c16="http://schemas.microsoft.com/office/drawing/2014/chart" uri="{C3380CC4-5D6E-409C-BE32-E72D297353CC}">
              <c16:uniqueId val="{00000000-8C93-4CE8-B338-CF7A8B47E4AA}"/>
            </c:ext>
          </c:extLst>
        </c:ser>
        <c:dLbls>
          <c:showLegendKey val="0"/>
          <c:showVal val="0"/>
          <c:showCatName val="0"/>
          <c:showSerName val="0"/>
          <c:showPercent val="0"/>
          <c:showBubbleSize val="0"/>
        </c:dLbls>
        <c:gapWidth val="150"/>
        <c:axId val="473491312"/>
        <c:axId val="47349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0.13</c:v>
                </c:pt>
                <c:pt idx="4">
                  <c:v>0.36</c:v>
                </c:pt>
              </c:numCache>
            </c:numRef>
          </c:val>
          <c:smooth val="0"/>
          <c:extLst xmlns:c16r2="http://schemas.microsoft.com/office/drawing/2015/06/chart">
            <c:ext xmlns:c16="http://schemas.microsoft.com/office/drawing/2014/chart" uri="{C3380CC4-5D6E-409C-BE32-E72D297353CC}">
              <c16:uniqueId val="{00000001-8C93-4CE8-B338-CF7A8B47E4AA}"/>
            </c:ext>
          </c:extLst>
        </c:ser>
        <c:dLbls>
          <c:showLegendKey val="0"/>
          <c:showVal val="0"/>
          <c:showCatName val="0"/>
          <c:showSerName val="0"/>
          <c:showPercent val="0"/>
          <c:showBubbleSize val="0"/>
        </c:dLbls>
        <c:marker val="1"/>
        <c:smooth val="0"/>
        <c:axId val="473491312"/>
        <c:axId val="473491704"/>
      </c:lineChart>
      <c:dateAx>
        <c:axId val="473491312"/>
        <c:scaling>
          <c:orientation val="minMax"/>
        </c:scaling>
        <c:delete val="1"/>
        <c:axPos val="b"/>
        <c:numFmt formatCode="&quot;H&quot;yy" sourceLinked="1"/>
        <c:majorTickMark val="none"/>
        <c:minorTickMark val="none"/>
        <c:tickLblPos val="none"/>
        <c:crossAx val="473491704"/>
        <c:crosses val="autoZero"/>
        <c:auto val="1"/>
        <c:lblOffset val="100"/>
        <c:baseTimeUnit val="years"/>
      </c:dateAx>
      <c:valAx>
        <c:axId val="47349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9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31.9</c:v>
                </c:pt>
                <c:pt idx="1">
                  <c:v>34</c:v>
                </c:pt>
                <c:pt idx="2">
                  <c:v>36.1</c:v>
                </c:pt>
                <c:pt idx="3">
                  <c:v>33.299999999999997</c:v>
                </c:pt>
                <c:pt idx="4">
                  <c:v>33.799999999999997</c:v>
                </c:pt>
              </c:numCache>
            </c:numRef>
          </c:val>
          <c:extLst xmlns:c16r2="http://schemas.microsoft.com/office/drawing/2015/06/chart">
            <c:ext xmlns:c16="http://schemas.microsoft.com/office/drawing/2014/chart" uri="{C3380CC4-5D6E-409C-BE32-E72D297353CC}">
              <c16:uniqueId val="{00000000-8D96-45B0-9AD4-8C3D142DC124}"/>
            </c:ext>
          </c:extLst>
        </c:ser>
        <c:dLbls>
          <c:showLegendKey val="0"/>
          <c:showVal val="0"/>
          <c:showCatName val="0"/>
          <c:showSerName val="0"/>
          <c:showPercent val="0"/>
          <c:showBubbleSize val="0"/>
        </c:dLbls>
        <c:gapWidth val="150"/>
        <c:axId val="444619016"/>
        <c:axId val="44462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42.56</c:v>
                </c:pt>
                <c:pt idx="4">
                  <c:v>42.47</c:v>
                </c:pt>
              </c:numCache>
            </c:numRef>
          </c:val>
          <c:smooth val="0"/>
          <c:extLst xmlns:c16r2="http://schemas.microsoft.com/office/drawing/2015/06/chart">
            <c:ext xmlns:c16="http://schemas.microsoft.com/office/drawing/2014/chart" uri="{C3380CC4-5D6E-409C-BE32-E72D297353CC}">
              <c16:uniqueId val="{00000001-8D96-45B0-9AD4-8C3D142DC124}"/>
            </c:ext>
          </c:extLst>
        </c:ser>
        <c:dLbls>
          <c:showLegendKey val="0"/>
          <c:showVal val="0"/>
          <c:showCatName val="0"/>
          <c:showSerName val="0"/>
          <c:showPercent val="0"/>
          <c:showBubbleSize val="0"/>
        </c:dLbls>
        <c:marker val="1"/>
        <c:smooth val="0"/>
        <c:axId val="444619016"/>
        <c:axId val="444620584"/>
      </c:lineChart>
      <c:dateAx>
        <c:axId val="444619016"/>
        <c:scaling>
          <c:orientation val="minMax"/>
        </c:scaling>
        <c:delete val="1"/>
        <c:axPos val="b"/>
        <c:numFmt formatCode="&quot;H&quot;yy" sourceLinked="1"/>
        <c:majorTickMark val="none"/>
        <c:minorTickMark val="none"/>
        <c:tickLblPos val="none"/>
        <c:crossAx val="444620584"/>
        <c:crosses val="autoZero"/>
        <c:auto val="1"/>
        <c:lblOffset val="100"/>
        <c:baseTimeUnit val="years"/>
      </c:dateAx>
      <c:valAx>
        <c:axId val="44462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1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58.4</c:v>
                </c:pt>
                <c:pt idx="1">
                  <c:v>63.03</c:v>
                </c:pt>
                <c:pt idx="2">
                  <c:v>63.41</c:v>
                </c:pt>
                <c:pt idx="3">
                  <c:v>62.76</c:v>
                </c:pt>
                <c:pt idx="4">
                  <c:v>86.24</c:v>
                </c:pt>
              </c:numCache>
            </c:numRef>
          </c:val>
          <c:extLst xmlns:c16r2="http://schemas.microsoft.com/office/drawing/2015/06/chart">
            <c:ext xmlns:c16="http://schemas.microsoft.com/office/drawing/2014/chart" uri="{C3380CC4-5D6E-409C-BE32-E72D297353CC}">
              <c16:uniqueId val="{00000000-17D8-498D-BBFC-6EF875A16AB5}"/>
            </c:ext>
          </c:extLst>
        </c:ser>
        <c:dLbls>
          <c:showLegendKey val="0"/>
          <c:showVal val="0"/>
          <c:showCatName val="0"/>
          <c:showSerName val="0"/>
          <c:showPercent val="0"/>
          <c:showBubbleSize val="0"/>
        </c:dLbls>
        <c:gapWidth val="150"/>
        <c:axId val="444617840"/>
        <c:axId val="44461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83.32</c:v>
                </c:pt>
                <c:pt idx="4">
                  <c:v>83.75</c:v>
                </c:pt>
              </c:numCache>
            </c:numRef>
          </c:val>
          <c:smooth val="0"/>
          <c:extLst xmlns:c16r2="http://schemas.microsoft.com/office/drawing/2015/06/chart">
            <c:ext xmlns:c16="http://schemas.microsoft.com/office/drawing/2014/chart" uri="{C3380CC4-5D6E-409C-BE32-E72D297353CC}">
              <c16:uniqueId val="{00000001-17D8-498D-BBFC-6EF875A16AB5}"/>
            </c:ext>
          </c:extLst>
        </c:ser>
        <c:dLbls>
          <c:showLegendKey val="0"/>
          <c:showVal val="0"/>
          <c:showCatName val="0"/>
          <c:showSerName val="0"/>
          <c:showPercent val="0"/>
          <c:showBubbleSize val="0"/>
        </c:dLbls>
        <c:marker val="1"/>
        <c:smooth val="0"/>
        <c:axId val="444617840"/>
        <c:axId val="444618232"/>
      </c:lineChart>
      <c:dateAx>
        <c:axId val="444617840"/>
        <c:scaling>
          <c:orientation val="minMax"/>
        </c:scaling>
        <c:delete val="1"/>
        <c:axPos val="b"/>
        <c:numFmt formatCode="&quot;H&quot;yy" sourceLinked="1"/>
        <c:majorTickMark val="none"/>
        <c:minorTickMark val="none"/>
        <c:tickLblPos val="none"/>
        <c:crossAx val="444618232"/>
        <c:crosses val="autoZero"/>
        <c:auto val="1"/>
        <c:lblOffset val="100"/>
        <c:baseTimeUnit val="years"/>
      </c:dateAx>
      <c:valAx>
        <c:axId val="44461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1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46.55</c:v>
                </c:pt>
                <c:pt idx="1">
                  <c:v>47.49</c:v>
                </c:pt>
                <c:pt idx="2">
                  <c:v>50.15</c:v>
                </c:pt>
                <c:pt idx="3">
                  <c:v>45.63</c:v>
                </c:pt>
                <c:pt idx="4">
                  <c:v>43.25</c:v>
                </c:pt>
              </c:numCache>
            </c:numRef>
          </c:val>
          <c:extLst xmlns:c16r2="http://schemas.microsoft.com/office/drawing/2015/06/chart">
            <c:ext xmlns:c16="http://schemas.microsoft.com/office/drawing/2014/chart" uri="{C3380CC4-5D6E-409C-BE32-E72D297353CC}">
              <c16:uniqueId val="{00000000-EA8C-4479-86E5-BB9744D020ED}"/>
            </c:ext>
          </c:extLst>
        </c:ser>
        <c:dLbls>
          <c:showLegendKey val="0"/>
          <c:showVal val="0"/>
          <c:showCatName val="0"/>
          <c:showSerName val="0"/>
          <c:showPercent val="0"/>
          <c:showBubbleSize val="0"/>
        </c:dLbls>
        <c:gapWidth val="150"/>
        <c:axId val="473490136"/>
        <c:axId val="47349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8C-4479-86E5-BB9744D020ED}"/>
            </c:ext>
          </c:extLst>
        </c:ser>
        <c:dLbls>
          <c:showLegendKey val="0"/>
          <c:showVal val="0"/>
          <c:showCatName val="0"/>
          <c:showSerName val="0"/>
          <c:showPercent val="0"/>
          <c:showBubbleSize val="0"/>
        </c:dLbls>
        <c:marker val="1"/>
        <c:smooth val="0"/>
        <c:axId val="473490136"/>
        <c:axId val="473490528"/>
      </c:lineChart>
      <c:dateAx>
        <c:axId val="473490136"/>
        <c:scaling>
          <c:orientation val="minMax"/>
        </c:scaling>
        <c:delete val="1"/>
        <c:axPos val="b"/>
        <c:numFmt formatCode="&quot;H&quot;yy" sourceLinked="1"/>
        <c:majorTickMark val="none"/>
        <c:minorTickMark val="none"/>
        <c:tickLblPos val="none"/>
        <c:crossAx val="473490528"/>
        <c:crosses val="autoZero"/>
        <c:auto val="1"/>
        <c:lblOffset val="100"/>
        <c:baseTimeUnit val="years"/>
      </c:dateAx>
      <c:valAx>
        <c:axId val="4734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9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60-498C-9EBF-DF9EB74164F7}"/>
            </c:ext>
          </c:extLst>
        </c:ser>
        <c:dLbls>
          <c:showLegendKey val="0"/>
          <c:showVal val="0"/>
          <c:showCatName val="0"/>
          <c:showSerName val="0"/>
          <c:showPercent val="0"/>
          <c:showBubbleSize val="0"/>
        </c:dLbls>
        <c:gapWidth val="150"/>
        <c:axId val="473483864"/>
        <c:axId val="47348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60-498C-9EBF-DF9EB74164F7}"/>
            </c:ext>
          </c:extLst>
        </c:ser>
        <c:dLbls>
          <c:showLegendKey val="0"/>
          <c:showVal val="0"/>
          <c:showCatName val="0"/>
          <c:showSerName val="0"/>
          <c:showPercent val="0"/>
          <c:showBubbleSize val="0"/>
        </c:dLbls>
        <c:marker val="1"/>
        <c:smooth val="0"/>
        <c:axId val="473483864"/>
        <c:axId val="473488176"/>
      </c:lineChart>
      <c:dateAx>
        <c:axId val="473483864"/>
        <c:scaling>
          <c:orientation val="minMax"/>
        </c:scaling>
        <c:delete val="1"/>
        <c:axPos val="b"/>
        <c:numFmt formatCode="&quot;H&quot;yy" sourceLinked="1"/>
        <c:majorTickMark val="none"/>
        <c:minorTickMark val="none"/>
        <c:tickLblPos val="none"/>
        <c:crossAx val="473488176"/>
        <c:crosses val="autoZero"/>
        <c:auto val="1"/>
        <c:lblOffset val="100"/>
        <c:baseTimeUnit val="years"/>
      </c:dateAx>
      <c:valAx>
        <c:axId val="47348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8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2F-4C71-A670-63DF0FFCD2BC}"/>
            </c:ext>
          </c:extLst>
        </c:ser>
        <c:dLbls>
          <c:showLegendKey val="0"/>
          <c:showVal val="0"/>
          <c:showCatName val="0"/>
          <c:showSerName val="0"/>
          <c:showPercent val="0"/>
          <c:showBubbleSize val="0"/>
        </c:dLbls>
        <c:gapWidth val="150"/>
        <c:axId val="475112504"/>
        <c:axId val="47511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2F-4C71-A670-63DF0FFCD2BC}"/>
            </c:ext>
          </c:extLst>
        </c:ser>
        <c:dLbls>
          <c:showLegendKey val="0"/>
          <c:showVal val="0"/>
          <c:showCatName val="0"/>
          <c:showSerName val="0"/>
          <c:showPercent val="0"/>
          <c:showBubbleSize val="0"/>
        </c:dLbls>
        <c:marker val="1"/>
        <c:smooth val="0"/>
        <c:axId val="475112504"/>
        <c:axId val="475110544"/>
      </c:lineChart>
      <c:dateAx>
        <c:axId val="475112504"/>
        <c:scaling>
          <c:orientation val="minMax"/>
        </c:scaling>
        <c:delete val="1"/>
        <c:axPos val="b"/>
        <c:numFmt formatCode="&quot;H&quot;yy" sourceLinked="1"/>
        <c:majorTickMark val="none"/>
        <c:minorTickMark val="none"/>
        <c:tickLblPos val="none"/>
        <c:crossAx val="475110544"/>
        <c:crosses val="autoZero"/>
        <c:auto val="1"/>
        <c:lblOffset val="100"/>
        <c:baseTimeUnit val="years"/>
      </c:dateAx>
      <c:valAx>
        <c:axId val="47511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1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9E-44EE-90F5-C83D84A0B5C9}"/>
            </c:ext>
          </c:extLst>
        </c:ser>
        <c:dLbls>
          <c:showLegendKey val="0"/>
          <c:showVal val="0"/>
          <c:showCatName val="0"/>
          <c:showSerName val="0"/>
          <c:showPercent val="0"/>
          <c:showBubbleSize val="0"/>
        </c:dLbls>
        <c:gapWidth val="150"/>
        <c:axId val="475113680"/>
        <c:axId val="4751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9E-44EE-90F5-C83D84A0B5C9}"/>
            </c:ext>
          </c:extLst>
        </c:ser>
        <c:dLbls>
          <c:showLegendKey val="0"/>
          <c:showVal val="0"/>
          <c:showCatName val="0"/>
          <c:showSerName val="0"/>
          <c:showPercent val="0"/>
          <c:showBubbleSize val="0"/>
        </c:dLbls>
        <c:marker val="1"/>
        <c:smooth val="0"/>
        <c:axId val="475113680"/>
        <c:axId val="475117600"/>
      </c:lineChart>
      <c:dateAx>
        <c:axId val="475113680"/>
        <c:scaling>
          <c:orientation val="minMax"/>
        </c:scaling>
        <c:delete val="1"/>
        <c:axPos val="b"/>
        <c:numFmt formatCode="&quot;H&quot;yy" sourceLinked="1"/>
        <c:majorTickMark val="none"/>
        <c:minorTickMark val="none"/>
        <c:tickLblPos val="none"/>
        <c:crossAx val="475117600"/>
        <c:crosses val="autoZero"/>
        <c:auto val="1"/>
        <c:lblOffset val="100"/>
        <c:baseTimeUnit val="years"/>
      </c:dateAx>
      <c:valAx>
        <c:axId val="4751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1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7C-4B8F-B0E2-F40162D485B9}"/>
            </c:ext>
          </c:extLst>
        </c:ser>
        <c:dLbls>
          <c:showLegendKey val="0"/>
          <c:showVal val="0"/>
          <c:showCatName val="0"/>
          <c:showSerName val="0"/>
          <c:showPercent val="0"/>
          <c:showBubbleSize val="0"/>
        </c:dLbls>
        <c:gapWidth val="150"/>
        <c:axId val="475119168"/>
        <c:axId val="47512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7C-4B8F-B0E2-F40162D485B9}"/>
            </c:ext>
          </c:extLst>
        </c:ser>
        <c:dLbls>
          <c:showLegendKey val="0"/>
          <c:showVal val="0"/>
          <c:showCatName val="0"/>
          <c:showSerName val="0"/>
          <c:showPercent val="0"/>
          <c:showBubbleSize val="0"/>
        </c:dLbls>
        <c:marker val="1"/>
        <c:smooth val="0"/>
        <c:axId val="475119168"/>
        <c:axId val="475121520"/>
      </c:lineChart>
      <c:dateAx>
        <c:axId val="475119168"/>
        <c:scaling>
          <c:orientation val="minMax"/>
        </c:scaling>
        <c:delete val="1"/>
        <c:axPos val="b"/>
        <c:numFmt formatCode="&quot;H&quot;yy" sourceLinked="1"/>
        <c:majorTickMark val="none"/>
        <c:minorTickMark val="none"/>
        <c:tickLblPos val="none"/>
        <c:crossAx val="475121520"/>
        <c:crosses val="autoZero"/>
        <c:auto val="1"/>
        <c:lblOffset val="100"/>
        <c:baseTimeUnit val="years"/>
      </c:dateAx>
      <c:valAx>
        <c:axId val="47512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3744.17</c:v>
                </c:pt>
                <c:pt idx="1">
                  <c:v>1325.12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C98-4DAA-BCF6-592D8D58323A}"/>
            </c:ext>
          </c:extLst>
        </c:ser>
        <c:dLbls>
          <c:showLegendKey val="0"/>
          <c:showVal val="0"/>
          <c:showCatName val="0"/>
          <c:showSerName val="0"/>
          <c:showPercent val="0"/>
          <c:showBubbleSize val="0"/>
        </c:dLbls>
        <c:gapWidth val="150"/>
        <c:axId val="475122696"/>
        <c:axId val="47512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6C98-4DAA-BCF6-592D8D58323A}"/>
            </c:ext>
          </c:extLst>
        </c:ser>
        <c:dLbls>
          <c:showLegendKey val="0"/>
          <c:showVal val="0"/>
          <c:showCatName val="0"/>
          <c:showSerName val="0"/>
          <c:showPercent val="0"/>
          <c:showBubbleSize val="0"/>
        </c:dLbls>
        <c:marker val="1"/>
        <c:smooth val="0"/>
        <c:axId val="475122696"/>
        <c:axId val="475120736"/>
      </c:lineChart>
      <c:dateAx>
        <c:axId val="475122696"/>
        <c:scaling>
          <c:orientation val="minMax"/>
        </c:scaling>
        <c:delete val="1"/>
        <c:axPos val="b"/>
        <c:numFmt formatCode="&quot;H&quot;yy" sourceLinked="1"/>
        <c:majorTickMark val="none"/>
        <c:minorTickMark val="none"/>
        <c:tickLblPos val="none"/>
        <c:crossAx val="475120736"/>
        <c:crosses val="autoZero"/>
        <c:auto val="1"/>
        <c:lblOffset val="100"/>
        <c:baseTimeUnit val="years"/>
      </c:dateAx>
      <c:valAx>
        <c:axId val="4751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2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43.07</c:v>
                </c:pt>
                <c:pt idx="1">
                  <c:v>41.3</c:v>
                </c:pt>
                <c:pt idx="2">
                  <c:v>70.97</c:v>
                </c:pt>
                <c:pt idx="3">
                  <c:v>81.180000000000007</c:v>
                </c:pt>
                <c:pt idx="4">
                  <c:v>78.349999999999994</c:v>
                </c:pt>
              </c:numCache>
            </c:numRef>
          </c:val>
          <c:extLst xmlns:c16r2="http://schemas.microsoft.com/office/drawing/2015/06/chart">
            <c:ext xmlns:c16="http://schemas.microsoft.com/office/drawing/2014/chart" uri="{C3380CC4-5D6E-409C-BE32-E72D297353CC}">
              <c16:uniqueId val="{00000000-E1EF-44AA-A78E-703FCD802D8A}"/>
            </c:ext>
          </c:extLst>
        </c:ser>
        <c:dLbls>
          <c:showLegendKey val="0"/>
          <c:showVal val="0"/>
          <c:showCatName val="0"/>
          <c:showSerName val="0"/>
          <c:showPercent val="0"/>
          <c:showBubbleSize val="0"/>
        </c:dLbls>
        <c:gapWidth val="150"/>
        <c:axId val="444619800"/>
        <c:axId val="44462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E1EF-44AA-A78E-703FCD802D8A}"/>
            </c:ext>
          </c:extLst>
        </c:ser>
        <c:dLbls>
          <c:showLegendKey val="0"/>
          <c:showVal val="0"/>
          <c:showCatName val="0"/>
          <c:showSerName val="0"/>
          <c:showPercent val="0"/>
          <c:showBubbleSize val="0"/>
        </c:dLbls>
        <c:marker val="1"/>
        <c:smooth val="0"/>
        <c:axId val="444619800"/>
        <c:axId val="444621368"/>
      </c:lineChart>
      <c:dateAx>
        <c:axId val="444619800"/>
        <c:scaling>
          <c:orientation val="minMax"/>
        </c:scaling>
        <c:delete val="1"/>
        <c:axPos val="b"/>
        <c:numFmt formatCode="&quot;H&quot;yy" sourceLinked="1"/>
        <c:majorTickMark val="none"/>
        <c:minorTickMark val="none"/>
        <c:tickLblPos val="none"/>
        <c:crossAx val="444621368"/>
        <c:crosses val="autoZero"/>
        <c:auto val="1"/>
        <c:lblOffset val="100"/>
        <c:baseTimeUnit val="years"/>
      </c:dateAx>
      <c:valAx>
        <c:axId val="44462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1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505.78</c:v>
                </c:pt>
                <c:pt idx="1">
                  <c:v>522.76</c:v>
                </c:pt>
                <c:pt idx="2">
                  <c:v>311.14</c:v>
                </c:pt>
                <c:pt idx="3">
                  <c:v>267.18</c:v>
                </c:pt>
                <c:pt idx="4">
                  <c:v>273.04000000000002</c:v>
                </c:pt>
              </c:numCache>
            </c:numRef>
          </c:val>
          <c:extLst xmlns:c16r2="http://schemas.microsoft.com/office/drawing/2015/06/chart">
            <c:ext xmlns:c16="http://schemas.microsoft.com/office/drawing/2014/chart" uri="{C3380CC4-5D6E-409C-BE32-E72D297353CC}">
              <c16:uniqueId val="{00000000-E401-495B-B3D4-F67103850A2F}"/>
            </c:ext>
          </c:extLst>
        </c:ser>
        <c:dLbls>
          <c:showLegendKey val="0"/>
          <c:showVal val="0"/>
          <c:showCatName val="0"/>
          <c:showSerName val="0"/>
          <c:showPercent val="0"/>
          <c:showBubbleSize val="0"/>
        </c:dLbls>
        <c:gapWidth val="150"/>
        <c:axId val="444616272"/>
        <c:axId val="44461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230.02</c:v>
                </c:pt>
                <c:pt idx="4">
                  <c:v>228.47</c:v>
                </c:pt>
              </c:numCache>
            </c:numRef>
          </c:val>
          <c:smooth val="0"/>
          <c:extLst xmlns:c16r2="http://schemas.microsoft.com/office/drawing/2015/06/chart">
            <c:ext xmlns:c16="http://schemas.microsoft.com/office/drawing/2014/chart" uri="{C3380CC4-5D6E-409C-BE32-E72D297353CC}">
              <c16:uniqueId val="{00000001-E401-495B-B3D4-F67103850A2F}"/>
            </c:ext>
          </c:extLst>
        </c:ser>
        <c:dLbls>
          <c:showLegendKey val="0"/>
          <c:showVal val="0"/>
          <c:showCatName val="0"/>
          <c:showSerName val="0"/>
          <c:showPercent val="0"/>
          <c:showBubbleSize val="0"/>
        </c:dLbls>
        <c:marker val="1"/>
        <c:smooth val="0"/>
        <c:axId val="444616272"/>
        <c:axId val="444619408"/>
      </c:lineChart>
      <c:dateAx>
        <c:axId val="444616272"/>
        <c:scaling>
          <c:orientation val="minMax"/>
        </c:scaling>
        <c:delete val="1"/>
        <c:axPos val="b"/>
        <c:numFmt formatCode="&quot;H&quot;yy" sourceLinked="1"/>
        <c:majorTickMark val="none"/>
        <c:minorTickMark val="none"/>
        <c:tickLblPos val="none"/>
        <c:crossAx val="444619408"/>
        <c:crosses val="autoZero"/>
        <c:auto val="1"/>
        <c:lblOffset val="100"/>
        <c:baseTimeUnit val="years"/>
      </c:dateAx>
      <c:valAx>
        <c:axId val="44461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61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湯川村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3194</v>
      </c>
      <c r="AM8" s="69"/>
      <c r="AN8" s="69"/>
      <c r="AO8" s="69"/>
      <c r="AP8" s="69"/>
      <c r="AQ8" s="69"/>
      <c r="AR8" s="69"/>
      <c r="AS8" s="69"/>
      <c r="AT8" s="68">
        <f>データ!T6</f>
        <v>16.37</v>
      </c>
      <c r="AU8" s="68"/>
      <c r="AV8" s="68"/>
      <c r="AW8" s="68"/>
      <c r="AX8" s="68"/>
      <c r="AY8" s="68"/>
      <c r="AZ8" s="68"/>
      <c r="BA8" s="68"/>
      <c r="BB8" s="68">
        <f>データ!U6</f>
        <v>195.11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59.83</v>
      </c>
      <c r="Q10" s="68"/>
      <c r="R10" s="68"/>
      <c r="S10" s="68"/>
      <c r="T10" s="68"/>
      <c r="U10" s="68"/>
      <c r="V10" s="68"/>
      <c r="W10" s="68">
        <f>データ!Q6</f>
        <v>91.54</v>
      </c>
      <c r="X10" s="68"/>
      <c r="Y10" s="68"/>
      <c r="Z10" s="68"/>
      <c r="AA10" s="68"/>
      <c r="AB10" s="68"/>
      <c r="AC10" s="68"/>
      <c r="AD10" s="69">
        <f>データ!R6</f>
        <v>3960</v>
      </c>
      <c r="AE10" s="69"/>
      <c r="AF10" s="69"/>
      <c r="AG10" s="69"/>
      <c r="AH10" s="69"/>
      <c r="AI10" s="69"/>
      <c r="AJ10" s="69"/>
      <c r="AK10" s="2"/>
      <c r="AL10" s="69">
        <f>データ!V6</f>
        <v>1933</v>
      </c>
      <c r="AM10" s="69"/>
      <c r="AN10" s="69"/>
      <c r="AO10" s="69"/>
      <c r="AP10" s="69"/>
      <c r="AQ10" s="69"/>
      <c r="AR10" s="69"/>
      <c r="AS10" s="69"/>
      <c r="AT10" s="68">
        <f>データ!W6</f>
        <v>0.88</v>
      </c>
      <c r="AU10" s="68"/>
      <c r="AV10" s="68"/>
      <c r="AW10" s="68"/>
      <c r="AX10" s="68"/>
      <c r="AY10" s="68"/>
      <c r="AZ10" s="68"/>
      <c r="BA10" s="68"/>
      <c r="BB10" s="68">
        <f>データ!X6</f>
        <v>2196.59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jN4GwLosheKH1MYHVlo1WGiRrZLkhtLA+Ip7LrdmMIy5crvGZg96yoO+CrMDPGZ1f1ruVOmBMkZUyriB+/X90g==" saltValue="F+lRIuQ/FYP0lXrzEW72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74225</v>
      </c>
      <c r="D6" s="33">
        <f t="shared" si="3"/>
        <v>47</v>
      </c>
      <c r="E6" s="33">
        <f t="shared" si="3"/>
        <v>17</v>
      </c>
      <c r="F6" s="33">
        <f t="shared" si="3"/>
        <v>4</v>
      </c>
      <c r="G6" s="33">
        <f t="shared" si="3"/>
        <v>0</v>
      </c>
      <c r="H6" s="33" t="str">
        <f t="shared" si="3"/>
        <v>福島県　湯川村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59.83</v>
      </c>
      <c r="Q6" s="34">
        <f t="shared" si="3"/>
        <v>91.54</v>
      </c>
      <c r="R6" s="34">
        <f t="shared" si="3"/>
        <v>3960</v>
      </c>
      <c r="S6" s="34">
        <f t="shared" si="3"/>
        <v>3194</v>
      </c>
      <c r="T6" s="34">
        <f t="shared" si="3"/>
        <v>16.37</v>
      </c>
      <c r="U6" s="34">
        <f t="shared" si="3"/>
        <v>195.11</v>
      </c>
      <c r="V6" s="34">
        <f t="shared" si="3"/>
        <v>1933</v>
      </c>
      <c r="W6" s="34">
        <f t="shared" si="3"/>
        <v>0.88</v>
      </c>
      <c r="X6" s="34">
        <f t="shared" si="3"/>
        <v>2196.59</v>
      </c>
      <c r="Y6" s="35">
        <f>IF(Y7="",NA(),Y7)</f>
        <v>46.55</v>
      </c>
      <c r="Z6" s="35">
        <f t="shared" ref="Z6:AH6" si="4">IF(Z7="",NA(),Z7)</f>
        <v>47.49</v>
      </c>
      <c r="AA6" s="35">
        <f t="shared" si="4"/>
        <v>50.15</v>
      </c>
      <c r="AB6" s="35">
        <f t="shared" si="4"/>
        <v>45.63</v>
      </c>
      <c r="AC6" s="35">
        <f t="shared" si="4"/>
        <v>43.25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3744.17</v>
      </c>
      <c r="BG6" s="35">
        <f t="shared" ref="BG6:BO6" si="7">IF(BG7="",NA(),BG7)</f>
        <v>1325.12</v>
      </c>
      <c r="BH6" s="34">
        <f t="shared" si="7"/>
        <v>0</v>
      </c>
      <c r="BI6" s="34">
        <f t="shared" si="7"/>
        <v>0</v>
      </c>
      <c r="BJ6" s="34">
        <f t="shared" si="7"/>
        <v>0</v>
      </c>
      <c r="BK6" s="35">
        <f t="shared" si="7"/>
        <v>1673.47</v>
      </c>
      <c r="BL6" s="35">
        <f t="shared" si="7"/>
        <v>1592.72</v>
      </c>
      <c r="BM6" s="35">
        <f t="shared" si="7"/>
        <v>1223.96</v>
      </c>
      <c r="BN6" s="35">
        <f t="shared" si="7"/>
        <v>1194.1500000000001</v>
      </c>
      <c r="BO6" s="35">
        <f t="shared" si="7"/>
        <v>1206.79</v>
      </c>
      <c r="BP6" s="34" t="str">
        <f>IF(BP7="","",IF(BP7="-","【-】","【"&amp;SUBSTITUTE(TEXT(BP7,"#,##0.00"),"-","△")&amp;"】"))</f>
        <v>【1,218.70】</v>
      </c>
      <c r="BQ6" s="35">
        <f>IF(BQ7="",NA(),BQ7)</f>
        <v>43.07</v>
      </c>
      <c r="BR6" s="35">
        <f t="shared" ref="BR6:BZ6" si="8">IF(BR7="",NA(),BR7)</f>
        <v>41.3</v>
      </c>
      <c r="BS6" s="35">
        <f t="shared" si="8"/>
        <v>70.97</v>
      </c>
      <c r="BT6" s="35">
        <f t="shared" si="8"/>
        <v>81.180000000000007</v>
      </c>
      <c r="BU6" s="35">
        <f t="shared" si="8"/>
        <v>78.349999999999994</v>
      </c>
      <c r="BV6" s="35">
        <f t="shared" si="8"/>
        <v>49.22</v>
      </c>
      <c r="BW6" s="35">
        <f t="shared" si="8"/>
        <v>53.7</v>
      </c>
      <c r="BX6" s="35">
        <f t="shared" si="8"/>
        <v>61.54</v>
      </c>
      <c r="BY6" s="35">
        <f t="shared" si="8"/>
        <v>72.260000000000005</v>
      </c>
      <c r="BZ6" s="35">
        <f t="shared" si="8"/>
        <v>71.84</v>
      </c>
      <c r="CA6" s="34" t="str">
        <f>IF(CA7="","",IF(CA7="-","【-】","【"&amp;SUBSTITUTE(TEXT(CA7,"#,##0.00"),"-","△")&amp;"】"))</f>
        <v>【74.17】</v>
      </c>
      <c r="CB6" s="35">
        <f>IF(CB7="",NA(),CB7)</f>
        <v>505.78</v>
      </c>
      <c r="CC6" s="35">
        <f t="shared" ref="CC6:CK6" si="9">IF(CC7="",NA(),CC7)</f>
        <v>522.76</v>
      </c>
      <c r="CD6" s="35">
        <f t="shared" si="9"/>
        <v>311.14</v>
      </c>
      <c r="CE6" s="35">
        <f t="shared" si="9"/>
        <v>267.18</v>
      </c>
      <c r="CF6" s="35">
        <f t="shared" si="9"/>
        <v>273.04000000000002</v>
      </c>
      <c r="CG6" s="35">
        <f t="shared" si="9"/>
        <v>332.02</v>
      </c>
      <c r="CH6" s="35">
        <f t="shared" si="9"/>
        <v>300.35000000000002</v>
      </c>
      <c r="CI6" s="35">
        <f t="shared" si="9"/>
        <v>267.86</v>
      </c>
      <c r="CJ6" s="35">
        <f t="shared" si="9"/>
        <v>230.02</v>
      </c>
      <c r="CK6" s="35">
        <f t="shared" si="9"/>
        <v>228.47</v>
      </c>
      <c r="CL6" s="34" t="str">
        <f>IF(CL7="","",IF(CL7="-","【-】","【"&amp;SUBSTITUTE(TEXT(CL7,"#,##0.00"),"-","△")&amp;"】"))</f>
        <v>【218.56】</v>
      </c>
      <c r="CM6" s="35">
        <f>IF(CM7="",NA(),CM7)</f>
        <v>31.9</v>
      </c>
      <c r="CN6" s="35">
        <f t="shared" ref="CN6:CV6" si="10">IF(CN7="",NA(),CN7)</f>
        <v>34</v>
      </c>
      <c r="CO6" s="35">
        <f t="shared" si="10"/>
        <v>36.1</v>
      </c>
      <c r="CP6" s="35">
        <f t="shared" si="10"/>
        <v>33.299999999999997</v>
      </c>
      <c r="CQ6" s="35">
        <f t="shared" si="10"/>
        <v>33.799999999999997</v>
      </c>
      <c r="CR6" s="35">
        <f t="shared" si="10"/>
        <v>36.65</v>
      </c>
      <c r="CS6" s="35">
        <f t="shared" si="10"/>
        <v>37.72</v>
      </c>
      <c r="CT6" s="35">
        <f t="shared" si="10"/>
        <v>37.08</v>
      </c>
      <c r="CU6" s="35">
        <f t="shared" si="10"/>
        <v>42.56</v>
      </c>
      <c r="CV6" s="35">
        <f t="shared" si="10"/>
        <v>42.47</v>
      </c>
      <c r="CW6" s="34" t="str">
        <f>IF(CW7="","",IF(CW7="-","【-】","【"&amp;SUBSTITUTE(TEXT(CW7,"#,##0.00"),"-","△")&amp;"】"))</f>
        <v>【42.86】</v>
      </c>
      <c r="CX6" s="35">
        <f>IF(CX7="",NA(),CX7)</f>
        <v>58.4</v>
      </c>
      <c r="CY6" s="35">
        <f t="shared" ref="CY6:DG6" si="11">IF(CY7="",NA(),CY7)</f>
        <v>63.03</v>
      </c>
      <c r="CZ6" s="35">
        <f t="shared" si="11"/>
        <v>63.41</v>
      </c>
      <c r="DA6" s="35">
        <f t="shared" si="11"/>
        <v>62.76</v>
      </c>
      <c r="DB6" s="35">
        <f t="shared" si="11"/>
        <v>86.24</v>
      </c>
      <c r="DC6" s="35">
        <f t="shared" si="11"/>
        <v>68.83</v>
      </c>
      <c r="DD6" s="35">
        <f t="shared" si="11"/>
        <v>68.459999999999994</v>
      </c>
      <c r="DE6" s="35">
        <f t="shared" si="11"/>
        <v>67.22</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17.86</v>
      </c>
      <c r="EI6" s="34">
        <f t="shared" si="14"/>
        <v>0</v>
      </c>
      <c r="EJ6" s="35">
        <f t="shared" si="14"/>
        <v>0.26</v>
      </c>
      <c r="EK6" s="35">
        <f t="shared" si="14"/>
        <v>0.13</v>
      </c>
      <c r="EL6" s="35">
        <f t="shared" si="14"/>
        <v>0.13</v>
      </c>
      <c r="EM6" s="35">
        <f t="shared" si="14"/>
        <v>0.13</v>
      </c>
      <c r="EN6" s="35">
        <f t="shared" si="14"/>
        <v>0.36</v>
      </c>
      <c r="EO6" s="34" t="str">
        <f>IF(EO7="","",IF(EO7="-","【-】","【"&amp;SUBSTITUTE(TEXT(EO7,"#,##0.00"),"-","△")&amp;"】"))</f>
        <v>【0.28】</v>
      </c>
    </row>
    <row r="7" spans="1:145" s="36" customFormat="1" x14ac:dyDescent="0.15">
      <c r="A7" s="28"/>
      <c r="B7" s="37">
        <v>2019</v>
      </c>
      <c r="C7" s="37">
        <v>74225</v>
      </c>
      <c r="D7" s="37">
        <v>47</v>
      </c>
      <c r="E7" s="37">
        <v>17</v>
      </c>
      <c r="F7" s="37">
        <v>4</v>
      </c>
      <c r="G7" s="37">
        <v>0</v>
      </c>
      <c r="H7" s="37" t="s">
        <v>97</v>
      </c>
      <c r="I7" s="37" t="s">
        <v>98</v>
      </c>
      <c r="J7" s="37" t="s">
        <v>99</v>
      </c>
      <c r="K7" s="37" t="s">
        <v>100</v>
      </c>
      <c r="L7" s="37" t="s">
        <v>101</v>
      </c>
      <c r="M7" s="37" t="s">
        <v>102</v>
      </c>
      <c r="N7" s="38" t="s">
        <v>103</v>
      </c>
      <c r="O7" s="38" t="s">
        <v>104</v>
      </c>
      <c r="P7" s="38">
        <v>59.83</v>
      </c>
      <c r="Q7" s="38">
        <v>91.54</v>
      </c>
      <c r="R7" s="38">
        <v>3960</v>
      </c>
      <c r="S7" s="38">
        <v>3194</v>
      </c>
      <c r="T7" s="38">
        <v>16.37</v>
      </c>
      <c r="U7" s="38">
        <v>195.11</v>
      </c>
      <c r="V7" s="38">
        <v>1933</v>
      </c>
      <c r="W7" s="38">
        <v>0.88</v>
      </c>
      <c r="X7" s="38">
        <v>2196.59</v>
      </c>
      <c r="Y7" s="38">
        <v>46.55</v>
      </c>
      <c r="Z7" s="38">
        <v>47.49</v>
      </c>
      <c r="AA7" s="38">
        <v>50.15</v>
      </c>
      <c r="AB7" s="38">
        <v>45.63</v>
      </c>
      <c r="AC7" s="38">
        <v>43.25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3744.17</v>
      </c>
      <c r="BG7" s="38">
        <v>1325.12</v>
      </c>
      <c r="BH7" s="38">
        <v>0</v>
      </c>
      <c r="BI7" s="38">
        <v>0</v>
      </c>
      <c r="BJ7" s="38">
        <v>0</v>
      </c>
      <c r="BK7" s="38">
        <v>1673.47</v>
      </c>
      <c r="BL7" s="38">
        <v>1592.72</v>
      </c>
      <c r="BM7" s="38">
        <v>1223.96</v>
      </c>
      <c r="BN7" s="38">
        <v>1194.1500000000001</v>
      </c>
      <c r="BO7" s="38">
        <v>1206.79</v>
      </c>
      <c r="BP7" s="38">
        <v>1218.7</v>
      </c>
      <c r="BQ7" s="38">
        <v>43.07</v>
      </c>
      <c r="BR7" s="38">
        <v>41.3</v>
      </c>
      <c r="BS7" s="38">
        <v>70.97</v>
      </c>
      <c r="BT7" s="38">
        <v>81.180000000000007</v>
      </c>
      <c r="BU7" s="38">
        <v>78.349999999999994</v>
      </c>
      <c r="BV7" s="38">
        <v>49.22</v>
      </c>
      <c r="BW7" s="38">
        <v>53.7</v>
      </c>
      <c r="BX7" s="38">
        <v>61.54</v>
      </c>
      <c r="BY7" s="38">
        <v>72.260000000000005</v>
      </c>
      <c r="BZ7" s="38">
        <v>71.84</v>
      </c>
      <c r="CA7" s="38">
        <v>74.17</v>
      </c>
      <c r="CB7" s="38">
        <v>505.78</v>
      </c>
      <c r="CC7" s="38">
        <v>522.76</v>
      </c>
      <c r="CD7" s="38">
        <v>311.14</v>
      </c>
      <c r="CE7" s="38">
        <v>267.18</v>
      </c>
      <c r="CF7" s="38">
        <v>273.04000000000002</v>
      </c>
      <c r="CG7" s="38">
        <v>332.02</v>
      </c>
      <c r="CH7" s="38">
        <v>300.35000000000002</v>
      </c>
      <c r="CI7" s="38">
        <v>267.86</v>
      </c>
      <c r="CJ7" s="38">
        <v>230.02</v>
      </c>
      <c r="CK7" s="38">
        <v>228.47</v>
      </c>
      <c r="CL7" s="38">
        <v>218.56</v>
      </c>
      <c r="CM7" s="38">
        <v>31.9</v>
      </c>
      <c r="CN7" s="38">
        <v>34</v>
      </c>
      <c r="CO7" s="38">
        <v>36.1</v>
      </c>
      <c r="CP7" s="38">
        <v>33.299999999999997</v>
      </c>
      <c r="CQ7" s="38">
        <v>33.799999999999997</v>
      </c>
      <c r="CR7" s="38">
        <v>36.65</v>
      </c>
      <c r="CS7" s="38">
        <v>37.72</v>
      </c>
      <c r="CT7" s="38">
        <v>37.08</v>
      </c>
      <c r="CU7" s="38">
        <v>42.56</v>
      </c>
      <c r="CV7" s="38">
        <v>42.47</v>
      </c>
      <c r="CW7" s="38">
        <v>42.86</v>
      </c>
      <c r="CX7" s="38">
        <v>58.4</v>
      </c>
      <c r="CY7" s="38">
        <v>63.03</v>
      </c>
      <c r="CZ7" s="38">
        <v>63.41</v>
      </c>
      <c r="DA7" s="38">
        <v>62.76</v>
      </c>
      <c r="DB7" s="38">
        <v>86.24</v>
      </c>
      <c r="DC7" s="38">
        <v>68.83</v>
      </c>
      <c r="DD7" s="38">
        <v>68.459999999999994</v>
      </c>
      <c r="DE7" s="38">
        <v>67.22</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17.86</v>
      </c>
      <c r="EI7" s="38">
        <v>0</v>
      </c>
      <c r="EJ7" s="38">
        <v>0.26</v>
      </c>
      <c r="EK7" s="38">
        <v>0.13</v>
      </c>
      <c r="EL7" s="38">
        <v>0.13</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2021-01-29T06:37:02Z</cp:lastPrinted>
  <dcterms:created xsi:type="dcterms:W3CDTF">2020-12-04T02:53:26Z</dcterms:created>
  <dcterms:modified xsi:type="dcterms:W3CDTF">2021-01-29T06:37:05Z</dcterms:modified>
  <cp:category/>
</cp:coreProperties>
</file>