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経営分析比較表\"/>
    </mc:Choice>
  </mc:AlternateContent>
  <workbookProtection workbookAlgorithmName="SHA-512" workbookHashValue="bFwA8a2cjAemcxKOXKKgUjh3F3OBK5BC3NEGNuLfXfINu/U3Xtxac1ahcvIMGMWIkua6lZ+1SEHbRn0xJPKCQg==" workbookSaltValue="9BYzTNHDRsbW8dajGh+C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<sst xmlns="http://schemas.openxmlformats.org/spreadsheetml/2006/main" count="236" uniqueCount="122">
  <si>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</si>
  <si>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</si>
  <si>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</si>
  <si>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</si>
  <si>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</si>
  <si>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</si>
  <si>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</si>
  <si>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</si>
  <si>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</si>
  <si>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</si>
  <si>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</si>
  <si>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</si>
  <si>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</si>
  <si>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</si>
  <si>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</si>
  <si>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</si>
  <si>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</si>
  <si>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</si>
  <si>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</si>
  <si>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</si>
  <si>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</si>
  <si>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</si>
  <si>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</si>
  <si>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</si>
  <si>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</si>
  <si>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</si>
  <si>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</si>
  <si>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</si>
  <si>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</si>
  <si>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</si>
  <si>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</si>
  <si>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</si>
  <si>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</si>
  <si>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</si>
  <si>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</si>
  <si>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</si>
  <si>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</si>
  <si>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</si>
  <si>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</si>
  <si>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</si>
  <si>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</si>
  <si>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</si>
  <si>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</si>
  <si>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</si>
  <si>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</si>
  <si>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</si>
  <si>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</si>
  <si>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</si>
  <si>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</si>
  <si>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</si>
  <si>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</si>
  <si>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</si>
  <si>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</si>
  <si>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</si>
  <si>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</si>
  <si>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</si>
  <si>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</si>
  <si>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</si>
  <si>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</si>
  <si>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</si>
  <si>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</si>
  <si>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</si>
  <si>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</si>
  <si>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</si>
  <si>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</si>
  <si>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</si>
  <si>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</si>
  <si>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</si>
  <si>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</si>
  <si>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</si>
  <si>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</si>
  <si>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</si>
  <si>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</si>
  <si>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</si>
  <si>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</si>
  <si>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</si>
  <si>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</si>
  <si>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</si>
  <si>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</si>
  <si>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</si>
  <si>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</si>
  <si>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</si>
  <si>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</si>
  <si>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</si>
  <si>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</si>
  <si>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</si>
  <si>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</si>
  <si>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</si>
  <si>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</si>
  <si>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</si>
  <si>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</si>
  <si>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</si>
  <si>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</si>
  <si>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</si>
  <si>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</si>
  <si>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</si>
  <si>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</si>
  <si>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</si>
  <si>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</si>
  <si>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</si>
  <si>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</si>
  <si>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</si>
  <si>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</si>
  <si>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</si>
  <si>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</si>
  <si>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</si>
  <si>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</si>
  <si>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</si>
  <si>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</si>
  <si>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</si>
  <si>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</si>
  <si>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</si>
  <si>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</si>
  <si>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</si>
  <si>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</si>
  <si>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</si>
  <si>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</si>
  <si>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</si>
  <si>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</si>
  <si>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今後計装盤等の電気設備の更新やマンホール蓋等の多額の財源を必要とする更新が控えているため財源を確保するためにも、経営戦略の履行に努め未加入者の早期加入促進を図り、使用料の見直しを含め財源確保に努める。</t>
    <rPh sb="1" eb="3">
      <t>コンゴ</t>
    </rPh>
    <rPh sb="3" eb="5">
      <t>ケイソウ</t>
    </rPh>
    <rPh sb="5" eb="6">
      <t>バン</t>
    </rPh>
    <rPh sb="6" eb="7">
      <t>トウ</t>
    </rPh>
    <rPh sb="8" eb="10">
      <t>デンキ</t>
    </rPh>
    <rPh sb="10" eb="12">
      <t>セツビ</t>
    </rPh>
    <rPh sb="13" eb="15">
      <t>コウシン</t>
    </rPh>
    <rPh sb="21" eb="22">
      <t>フタ</t>
    </rPh>
    <rPh sb="22" eb="23">
      <t>トウ</t>
    </rPh>
    <rPh sb="24" eb="26">
      <t>タガク</t>
    </rPh>
    <rPh sb="27" eb="29">
      <t>ザイゲン</t>
    </rPh>
    <rPh sb="30" eb="32">
      <t>ヒツヨウ</t>
    </rPh>
    <rPh sb="35" eb="37">
      <t>コウシン</t>
    </rPh>
    <rPh sb="38" eb="39">
      <t>ヒカ</t>
    </rPh>
    <rPh sb="45" eb="47">
      <t>ザイゲン</t>
    </rPh>
    <rPh sb="48" eb="50">
      <t>カクホ</t>
    </rPh>
    <rPh sb="57" eb="59">
      <t>ケイエイ</t>
    </rPh>
    <rPh sb="59" eb="61">
      <t>センリャク</t>
    </rPh>
    <rPh sb="62" eb="64">
      <t>リコウ</t>
    </rPh>
    <rPh sb="65" eb="66">
      <t>ツト</t>
    </rPh>
    <rPh sb="67" eb="71">
      <t>ミカニュウシャ</t>
    </rPh>
    <rPh sb="72" eb="74">
      <t>ソウキ</t>
    </rPh>
    <rPh sb="74" eb="76">
      <t>カニュウ</t>
    </rPh>
    <rPh sb="76" eb="78">
      <t>ソクシン</t>
    </rPh>
    <rPh sb="79" eb="80">
      <t>ハカ</t>
    </rPh>
    <rPh sb="82" eb="85">
      <t>シヨウリョウ</t>
    </rPh>
    <rPh sb="86" eb="88">
      <t>ミナオ</t>
    </rPh>
    <rPh sb="90" eb="91">
      <t>フク</t>
    </rPh>
    <rPh sb="92" eb="94">
      <t>ザイゲン</t>
    </rPh>
    <rPh sb="94" eb="96">
      <t>カクホ</t>
    </rPh>
    <rPh sb="97" eb="98">
      <t>ツト</t>
    </rPh>
    <phoneticPr fontId="4"/>
  </si>
  <si>
    <t>　処理場に関しては、重要な機器の修繕及び更新に関しては終えているが、老朽化による軽微な故障や不具合が発生している。また、計装盤等の電気設備の機器講師が控えている。
　マンホールポンプ場に関しては、毎年計画的に修繕は行ってはいるが21基中16基であり、今後も計画的に優先順位をつけて修繕を行っていく。
　管路施設に関しては、管路本管よりもマンホール本体及び鉄蓋に劣化が見られ始めたため計画的に交換していかなければならない。</t>
    <rPh sb="1" eb="4">
      <t>ショリジョウ</t>
    </rPh>
    <rPh sb="5" eb="6">
      <t>カン</t>
    </rPh>
    <rPh sb="10" eb="12">
      <t>ジュウヨウ</t>
    </rPh>
    <rPh sb="13" eb="15">
      <t>キキ</t>
    </rPh>
    <rPh sb="16" eb="18">
      <t>シュウゼン</t>
    </rPh>
    <rPh sb="18" eb="19">
      <t>オヨ</t>
    </rPh>
    <rPh sb="20" eb="22">
      <t>コウシン</t>
    </rPh>
    <rPh sb="23" eb="24">
      <t>カン</t>
    </rPh>
    <rPh sb="27" eb="28">
      <t>オ</t>
    </rPh>
    <rPh sb="34" eb="37">
      <t>ロウキュウカ</t>
    </rPh>
    <rPh sb="40" eb="42">
      <t>ケイビ</t>
    </rPh>
    <rPh sb="43" eb="45">
      <t>コショウ</t>
    </rPh>
    <rPh sb="46" eb="49">
      <t>フグアイ</t>
    </rPh>
    <rPh sb="50" eb="52">
      <t>ハッセイ</t>
    </rPh>
    <rPh sb="60" eb="62">
      <t>ケイソウ</t>
    </rPh>
    <rPh sb="62" eb="63">
      <t>バン</t>
    </rPh>
    <rPh sb="63" eb="64">
      <t>トウ</t>
    </rPh>
    <rPh sb="65" eb="67">
      <t>デンキ</t>
    </rPh>
    <rPh sb="67" eb="69">
      <t>セツビ</t>
    </rPh>
    <rPh sb="70" eb="72">
      <t>キキ</t>
    </rPh>
    <rPh sb="72" eb="74">
      <t>コウシ</t>
    </rPh>
    <rPh sb="75" eb="76">
      <t>ヒカ</t>
    </rPh>
    <rPh sb="91" eb="92">
      <t>ジョウ</t>
    </rPh>
    <rPh sb="93" eb="94">
      <t>カン</t>
    </rPh>
    <rPh sb="98" eb="100">
      <t>マイトシ</t>
    </rPh>
    <rPh sb="100" eb="103">
      <t>ケイカクテキ</t>
    </rPh>
    <rPh sb="104" eb="106">
      <t>シュウゼン</t>
    </rPh>
    <rPh sb="107" eb="108">
      <t>オコナ</t>
    </rPh>
    <rPh sb="116" eb="117">
      <t>キ</t>
    </rPh>
    <rPh sb="117" eb="118">
      <t>チュウ</t>
    </rPh>
    <rPh sb="120" eb="121">
      <t>キ</t>
    </rPh>
    <rPh sb="125" eb="127">
      <t>コンゴ</t>
    </rPh>
    <rPh sb="128" eb="131">
      <t>ケイカクテキ</t>
    </rPh>
    <rPh sb="132" eb="134">
      <t>ユウセン</t>
    </rPh>
    <rPh sb="134" eb="136">
      <t>ジュンイ</t>
    </rPh>
    <rPh sb="140" eb="142">
      <t>シュウゼン</t>
    </rPh>
    <rPh sb="143" eb="144">
      <t>オコナ</t>
    </rPh>
    <rPh sb="151" eb="153">
      <t>カンロ</t>
    </rPh>
    <rPh sb="153" eb="155">
      <t>シセツ</t>
    </rPh>
    <rPh sb="156" eb="157">
      <t>カン</t>
    </rPh>
    <rPh sb="161" eb="163">
      <t>カンロ</t>
    </rPh>
    <rPh sb="163" eb="165">
      <t>ホンカン</t>
    </rPh>
    <rPh sb="173" eb="175">
      <t>ホンタイ</t>
    </rPh>
    <rPh sb="175" eb="176">
      <t>オヨ</t>
    </rPh>
    <rPh sb="177" eb="178">
      <t>テツ</t>
    </rPh>
    <rPh sb="178" eb="179">
      <t>フタ</t>
    </rPh>
    <rPh sb="180" eb="182">
      <t>レッカ</t>
    </rPh>
    <rPh sb="183" eb="184">
      <t>ミ</t>
    </rPh>
    <rPh sb="186" eb="187">
      <t>ハジ</t>
    </rPh>
    <rPh sb="191" eb="194">
      <t>ケイカクテキ</t>
    </rPh>
    <rPh sb="195" eb="197">
      <t>コウカン</t>
    </rPh>
    <phoneticPr fontId="4"/>
  </si>
  <si>
    <t>　収益的収支比率は平成28年度から100％程度で推移しているが、経費回収率からみると全国平均及び類似団体平均よりも低く、一般会計繰入金に依存しているのが現状である。
　汚水処理原価に関しては、平成27年度と比較すれば下がってはいるが全国平均及び類似団体平均よりも高く経費が掛かりすぎている。
　また、水洗化率も全国平均及び類似団体平均より下回ってるが、高齢世帯等であり過疎化・少子化の進行に伴い加入を見込むには厳しい状況にある。</t>
    <rPh sb="1" eb="4">
      <t>シュウエキテキ</t>
    </rPh>
    <rPh sb="4" eb="6">
      <t>シュウシ</t>
    </rPh>
    <rPh sb="6" eb="8">
      <t>ヒリツ</t>
    </rPh>
    <rPh sb="9" eb="11">
      <t>ヘイセイ</t>
    </rPh>
    <rPh sb="13" eb="15">
      <t>ネンド</t>
    </rPh>
    <rPh sb="21" eb="23">
      <t>テイド</t>
    </rPh>
    <rPh sb="24" eb="26">
      <t>スイイ</t>
    </rPh>
    <rPh sb="32" eb="34">
      <t>ケイヒ</t>
    </rPh>
    <rPh sb="34" eb="36">
      <t>カイシュウ</t>
    </rPh>
    <rPh sb="36" eb="37">
      <t>リツ</t>
    </rPh>
    <rPh sb="42" eb="44">
      <t>ゼンコク</t>
    </rPh>
    <rPh sb="44" eb="46">
      <t>ヘイキン</t>
    </rPh>
    <rPh sb="46" eb="47">
      <t>オヨ</t>
    </rPh>
    <rPh sb="48" eb="50">
      <t>ルイジ</t>
    </rPh>
    <rPh sb="50" eb="52">
      <t>ダンタイ</t>
    </rPh>
    <rPh sb="52" eb="54">
      <t>ヘイキン</t>
    </rPh>
    <rPh sb="57" eb="58">
      <t>ヒク</t>
    </rPh>
    <rPh sb="60" eb="62">
      <t>イッパン</t>
    </rPh>
    <rPh sb="62" eb="64">
      <t>カイケイ</t>
    </rPh>
    <rPh sb="64" eb="66">
      <t>クリイレ</t>
    </rPh>
    <rPh sb="66" eb="67">
      <t>キン</t>
    </rPh>
    <rPh sb="68" eb="70">
      <t>イゾン</t>
    </rPh>
    <rPh sb="76" eb="78">
      <t>ゲンジョウ</t>
    </rPh>
    <rPh sb="84" eb="86">
      <t>オスイ</t>
    </rPh>
    <rPh sb="86" eb="88">
      <t>ショリ</t>
    </rPh>
    <rPh sb="88" eb="90">
      <t>ゲンカ</t>
    </rPh>
    <rPh sb="91" eb="92">
      <t>カン</t>
    </rPh>
    <rPh sb="96" eb="98">
      <t>ヘイセイ</t>
    </rPh>
    <rPh sb="100" eb="102">
      <t>ネンド</t>
    </rPh>
    <rPh sb="103" eb="105">
      <t>ヒカク</t>
    </rPh>
    <rPh sb="108" eb="109">
      <t>サ</t>
    </rPh>
    <rPh sb="116" eb="118">
      <t>ゼンコク</t>
    </rPh>
    <rPh sb="118" eb="120">
      <t>ヘイキン</t>
    </rPh>
    <rPh sb="120" eb="121">
      <t>オヨ</t>
    </rPh>
    <rPh sb="122" eb="124">
      <t>ルイジ</t>
    </rPh>
    <rPh sb="124" eb="126">
      <t>ダンタイ</t>
    </rPh>
    <rPh sb="126" eb="128">
      <t>ヘイキン</t>
    </rPh>
    <rPh sb="131" eb="132">
      <t>タカ</t>
    </rPh>
    <rPh sb="133" eb="135">
      <t>ケイヒ</t>
    </rPh>
    <rPh sb="136" eb="137">
      <t>カ</t>
    </rPh>
    <rPh sb="150" eb="153">
      <t>スイセンカ</t>
    </rPh>
    <rPh sb="153" eb="154">
      <t>リツ</t>
    </rPh>
    <rPh sb="155" eb="157">
      <t>ゼンコク</t>
    </rPh>
    <rPh sb="157" eb="159">
      <t>ヘイキン</t>
    </rPh>
    <rPh sb="159" eb="160">
      <t>オヨ</t>
    </rPh>
    <rPh sb="161" eb="163">
      <t>ルイジ</t>
    </rPh>
    <rPh sb="163" eb="165">
      <t>ダンタイ</t>
    </rPh>
    <rPh sb="165" eb="167">
      <t>ヘイキン</t>
    </rPh>
    <rPh sb="169" eb="171">
      <t>シタマワ</t>
    </rPh>
    <rPh sb="176" eb="178">
      <t>コウレイ</t>
    </rPh>
    <rPh sb="178" eb="180">
      <t>セタイ</t>
    </rPh>
    <rPh sb="180" eb="181">
      <t>トウ</t>
    </rPh>
    <rPh sb="184" eb="187">
      <t>カソカ</t>
    </rPh>
    <rPh sb="188" eb="191">
      <t>ショウシカ</t>
    </rPh>
    <rPh sb="192" eb="194">
      <t>シンコウ</t>
    </rPh>
    <rPh sb="195" eb="196">
      <t>トモナ</t>
    </rPh>
    <rPh sb="197" eb="199">
      <t>カニュウ</t>
    </rPh>
    <rPh sb="200" eb="202">
      <t>ミコ</t>
    </rPh>
    <rPh sb="205" eb="206">
      <t>キビ</t>
    </rPh>
    <rPh sb="208" eb="21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</si>
</sst>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39-4A2C-A0DA-DD523A7EDC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0.13</c:v>
                </c:pt>
                <c:pt idx="4">
                  <c:v>0.36</c:v>
                </c:pt>
              </c:numCache>
            </c:numRef>
          </c:val>
          <c:smooth val="0"/>
          <c:extLst>
            <c:ext xmlns:c16="http://schemas.microsoft.com/office/drawing/2014/chart" uri="{C3380CC4-5D6E-409C-BE32-E72D297353CC}">
              <c16:uniqueId val="{00000001-E939-4A2C-A0DA-DD523A7EDC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39.69</c:v>
                </c:pt>
                <c:pt idx="1">
                  <c:v>45.38</c:v>
                </c:pt>
                <c:pt idx="2">
                  <c:v>45.38</c:v>
                </c:pt>
                <c:pt idx="3">
                  <c:v>41.08</c:v>
                </c:pt>
                <c:pt idx="4">
                  <c:v>39.229999999999997</c:v>
                </c:pt>
              </c:numCache>
            </c:numRef>
          </c:val>
          <c:extLst>
            <c:ext xmlns:c16="http://schemas.microsoft.com/office/drawing/2014/chart" uri="{C3380CC4-5D6E-409C-BE32-E72D297353CC}">
              <c16:uniqueId val="{00000000-F1F7-4451-83B9-1E74511181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42.56</c:v>
                </c:pt>
                <c:pt idx="4">
                  <c:v>42.47</c:v>
                </c:pt>
              </c:numCache>
            </c:numRef>
          </c:val>
          <c:smooth val="0"/>
          <c:extLst>
            <c:ext xmlns:c16="http://schemas.microsoft.com/office/drawing/2014/chart" uri="{C3380CC4-5D6E-409C-BE32-E72D297353CC}">
              <c16:uniqueId val="{00000001-F1F7-4451-83B9-1E74511181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57.13</c:v>
                </c:pt>
                <c:pt idx="1">
                  <c:v>62.92</c:v>
                </c:pt>
                <c:pt idx="2">
                  <c:v>64.209999999999994</c:v>
                </c:pt>
                <c:pt idx="3">
                  <c:v>68.22</c:v>
                </c:pt>
                <c:pt idx="4">
                  <c:v>65.430000000000007</c:v>
                </c:pt>
              </c:numCache>
            </c:numRef>
          </c:val>
          <c:extLst>
            <c:ext xmlns:c16="http://schemas.microsoft.com/office/drawing/2014/chart" uri="{C3380CC4-5D6E-409C-BE32-E72D297353CC}">
              <c16:uniqueId val="{00000000-BA69-44DD-ABF8-50649C1557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83.32</c:v>
                </c:pt>
                <c:pt idx="4">
                  <c:v>83.75</c:v>
                </c:pt>
              </c:numCache>
            </c:numRef>
          </c:val>
          <c:smooth val="0"/>
          <c:extLst>
            <c:ext xmlns:c16="http://schemas.microsoft.com/office/drawing/2014/chart" uri="{C3380CC4-5D6E-409C-BE32-E72D297353CC}">
              <c16:uniqueId val="{00000001-BA69-44DD-ABF8-50649C1557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53.95</c:v>
                </c:pt>
                <c:pt idx="1">
                  <c:v>102.24</c:v>
                </c:pt>
                <c:pt idx="2">
                  <c:v>93.31</c:v>
                </c:pt>
                <c:pt idx="3">
                  <c:v>101.87</c:v>
                </c:pt>
                <c:pt idx="4">
                  <c:v>101.04</c:v>
                </c:pt>
              </c:numCache>
            </c:numRef>
          </c:val>
          <c:extLst>
            <c:ext xmlns:c16="http://schemas.microsoft.com/office/drawing/2014/chart" uri="{C3380CC4-5D6E-409C-BE32-E72D297353CC}">
              <c16:uniqueId val="{00000000-6B5C-4C23-85E0-AA3DDAF0B5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5C-4C23-85E0-AA3DDAF0B5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F-4A91-ACDA-53F16EF5D59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F-4A91-ACDA-53F16EF5D59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B-4C73-8B76-B1ABA33C88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B-4C73-8B76-B1ABA33C88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2A-474B-8155-231F0DED29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2A-474B-8155-231F0DED29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6-4A0E-9DF1-997D3097271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6-4A0E-9DF1-997D3097271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1296.96</c:v>
                </c:pt>
                <c:pt idx="1">
                  <c:v>362.17</c:v>
                </c:pt>
                <c:pt idx="2">
                  <c:v>2285.12</c:v>
                </c:pt>
                <c:pt idx="3">
                  <c:v>1846.81</c:v>
                </c:pt>
                <c:pt idx="4">
                  <c:v>1787.42</c:v>
                </c:pt>
              </c:numCache>
            </c:numRef>
          </c:val>
          <c:extLst>
            <c:ext xmlns:c16="http://schemas.microsoft.com/office/drawing/2014/chart" uri="{C3380CC4-5D6E-409C-BE32-E72D297353CC}">
              <c16:uniqueId val="{00000000-D244-4407-9957-63C9D8CDAC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1194.1500000000001</c:v>
                </c:pt>
                <c:pt idx="4">
                  <c:v>1206.79</c:v>
                </c:pt>
              </c:numCache>
            </c:numRef>
          </c:val>
          <c:smooth val="0"/>
          <c:extLst>
            <c:ext xmlns:c16="http://schemas.microsoft.com/office/drawing/2014/chart" uri="{C3380CC4-5D6E-409C-BE32-E72D297353CC}">
              <c16:uniqueId val="{00000001-D244-4407-9957-63C9D8CDAC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30.66</c:v>
                </c:pt>
                <c:pt idx="1">
                  <c:v>53.02</c:v>
                </c:pt>
                <c:pt idx="2">
                  <c:v>56.42</c:v>
                </c:pt>
                <c:pt idx="3">
                  <c:v>63.79</c:v>
                </c:pt>
                <c:pt idx="4">
                  <c:v>50.53</c:v>
                </c:pt>
              </c:numCache>
            </c:numRef>
          </c:val>
          <c:extLst>
            <c:ext xmlns:c16="http://schemas.microsoft.com/office/drawing/2014/chart" uri="{C3380CC4-5D6E-409C-BE32-E72D297353CC}">
              <c16:uniqueId val="{00000000-78FC-4F07-9CA3-E2F3196593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72.260000000000005</c:v>
                </c:pt>
                <c:pt idx="4">
                  <c:v>71.84</c:v>
                </c:pt>
              </c:numCache>
            </c:numRef>
          </c:val>
          <c:smooth val="0"/>
          <c:extLst>
            <c:ext xmlns:c16="http://schemas.microsoft.com/office/drawing/2014/chart" uri="{C3380CC4-5D6E-409C-BE32-E72D297353CC}">
              <c16:uniqueId val="{00000001-78FC-4F07-9CA3-E2F3196593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640.73</c:v>
                </c:pt>
                <c:pt idx="1">
                  <c:v>372.79</c:v>
                </c:pt>
                <c:pt idx="2">
                  <c:v>336.76</c:v>
                </c:pt>
                <c:pt idx="3">
                  <c:v>315.77999999999997</c:v>
                </c:pt>
                <c:pt idx="4">
                  <c:v>387.76</c:v>
                </c:pt>
              </c:numCache>
            </c:numRef>
          </c:val>
          <c:extLst>
            <c:ext xmlns:c16="http://schemas.microsoft.com/office/drawing/2014/chart" uri="{C3380CC4-5D6E-409C-BE32-E72D297353CC}">
              <c16:uniqueId val="{00000000-A7D3-4AB2-9C65-D67AD4960D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230.02</c:v>
                </c:pt>
                <c:pt idx="4">
                  <c:v>228.47</c:v>
                </c:pt>
              </c:numCache>
            </c:numRef>
          </c:val>
          <c:smooth val="0"/>
          <c:extLst>
            <c:ext xmlns:c16="http://schemas.microsoft.com/office/drawing/2014/chart" uri="{C3380CC4-5D6E-409C-BE32-E72D297353CC}">
              <c16:uniqueId val="{00000001-A7D3-4AB2-9C65-D67AD4960D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柳津町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3297</v>
      </c>
      <c r="AM8" s="51"/>
      <c r="AN8" s="51"/>
      <c r="AO8" s="51"/>
      <c r="AP8" s="51"/>
      <c r="AQ8" s="51"/>
      <c r="AR8" s="51"/>
      <c r="AS8" s="51"/>
      <c r="AT8" s="46">
        <f>データ!T6</f>
        <v>175.82</v>
      </c>
      <c r="AU8" s="46"/>
      <c r="AV8" s="46"/>
      <c r="AW8" s="46"/>
      <c r="AX8" s="46"/>
      <c r="AY8" s="46"/>
      <c r="AZ8" s="46"/>
      <c r="BA8" s="46"/>
      <c r="BB8" s="46">
        <f>データ!U6</f>
        <v>18.75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41.68</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1351</v>
      </c>
      <c r="AM10" s="51"/>
      <c r="AN10" s="51"/>
      <c r="AO10" s="51"/>
      <c r="AP10" s="51"/>
      <c r="AQ10" s="51"/>
      <c r="AR10" s="51"/>
      <c r="AS10" s="51"/>
      <c r="AT10" s="46">
        <f>データ!W6</f>
        <v>0.92</v>
      </c>
      <c r="AU10" s="46"/>
      <c r="AV10" s="46"/>
      <c r="AW10" s="46"/>
      <c r="AX10" s="46"/>
      <c r="AY10" s="46"/>
      <c r="AZ10" s="46"/>
      <c r="BA10" s="46"/>
      <c r="BB10" s="46">
        <f>データ!X6</f>
        <v>1468.48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NXNH9+NczDyeAaRdyTqCTWLE8Lvtm73c+R4SKpi8pyT60tmm8eSWrHSROlhaedZrzVdU8Zh/hYjwxwdFv7DA2g==" saltValue="btJSEj+hhGvshnzsAVil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74233</v>
      </c>
      <c r="D6" s="33">
        <f t="shared" si="3"/>
        <v>47</v>
      </c>
      <c r="E6" s="33">
        <f t="shared" si="3"/>
        <v>17</v>
      </c>
      <c r="F6" s="33">
        <f t="shared" si="3"/>
        <v>4</v>
      </c>
      <c r="G6" s="33">
        <f t="shared" si="3"/>
        <v>0</v>
      </c>
      <c r="H6" s="33" t="str">
        <f t="shared" si="3"/>
        <v>福島県　柳津町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41.68</v>
      </c>
      <c r="Q6" s="34">
        <f t="shared" si="3"/>
        <v>100</v>
      </c>
      <c r="R6" s="34">
        <f t="shared" si="3"/>
        <v>3300</v>
      </c>
      <c r="S6" s="34">
        <f t="shared" si="3"/>
        <v>3297</v>
      </c>
      <c r="T6" s="34">
        <f t="shared" si="3"/>
        <v>175.82</v>
      </c>
      <c r="U6" s="34">
        <f t="shared" si="3"/>
        <v>18.75</v>
      </c>
      <c r="V6" s="34">
        <f t="shared" si="3"/>
        <v>1351</v>
      </c>
      <c r="W6" s="34">
        <f t="shared" si="3"/>
        <v>0.92</v>
      </c>
      <c r="X6" s="34">
        <f t="shared" si="3"/>
        <v>1468.48</v>
      </c>
      <c r="Y6" s="35">
        <f>IF(Y7="",NA(),Y7)</f>
        <v>53.95</v>
      </c>
      <c r="Z6" s="35">
        <f t="shared" ref="Z6:AH6" si="4">IF(Z7="",NA(),Z7)</f>
        <v>102.24</v>
      </c>
      <c r="AA6" s="35">
        <f t="shared" si="4"/>
        <v>93.31</v>
      </c>
      <c r="AB6" s="35">
        <f t="shared" si="4"/>
        <v>101.87</v>
      </c>
      <c r="AC6" s="35">
        <f t="shared" si="4"/>
        <v>101.04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1296.96</v>
      </c>
      <c r="BG6" s="35">
        <f t="shared" ref="BG6:BO6" si="7">IF(BG7="",NA(),BG7)</f>
        <v>362.17</v>
      </c>
      <c r="BH6" s="35">
        <f t="shared" si="7"/>
        <v>2285.12</v>
      </c>
      <c r="BI6" s="35">
        <f t="shared" si="7"/>
        <v>1846.81</v>
      </c>
      <c r="BJ6" s="35">
        <f t="shared" si="7"/>
        <v>1787.42</v>
      </c>
      <c r="BK6" s="35">
        <f t="shared" si="7"/>
        <v>1673.47</v>
      </c>
      <c r="BL6" s="35">
        <f t="shared" si="7"/>
        <v>1592.72</v>
      </c>
      <c r="BM6" s="35">
        <f t="shared" si="7"/>
        <v>1223.96</v>
      </c>
      <c r="BN6" s="35">
        <f t="shared" si="7"/>
        <v>1194.1500000000001</v>
      </c>
      <c r="BO6" s="35">
        <f t="shared" si="7"/>
        <v>1206.79</v>
      </c>
      <c r="BP6" s="34" t="str">
        <f>IF(BP7="","",IF(BP7="-","【-】","【"&amp;SUBSTITUTE(TEXT(BP7,"#,##0.00"),"-","△")&amp;"】"))</f>
        <v>【1,218.70】</v>
      </c>
      <c r="BQ6" s="35">
        <f>IF(BQ7="",NA(),BQ7)</f>
        <v>30.66</v>
      </c>
      <c r="BR6" s="35">
        <f t="shared" ref="BR6:BZ6" si="8">IF(BR7="",NA(),BR7)</f>
        <v>53.02</v>
      </c>
      <c r="BS6" s="35">
        <f t="shared" si="8"/>
        <v>56.42</v>
      </c>
      <c r="BT6" s="35">
        <f t="shared" si="8"/>
        <v>63.79</v>
      </c>
      <c r="BU6" s="35">
        <f t="shared" si="8"/>
        <v>50.53</v>
      </c>
      <c r="BV6" s="35">
        <f t="shared" si="8"/>
        <v>49.22</v>
      </c>
      <c r="BW6" s="35">
        <f t="shared" si="8"/>
        <v>53.7</v>
      </c>
      <c r="BX6" s="35">
        <f t="shared" si="8"/>
        <v>61.54</v>
      </c>
      <c r="BY6" s="35">
        <f t="shared" si="8"/>
        <v>72.260000000000005</v>
      </c>
      <c r="BZ6" s="35">
        <f t="shared" si="8"/>
        <v>71.84</v>
      </c>
      <c r="CA6" s="34" t="str">
        <f>IF(CA7="","",IF(CA7="-","【-】","【"&amp;SUBSTITUTE(TEXT(CA7,"#,##0.00"),"-","△")&amp;"】"))</f>
        <v>【74.17】</v>
      </c>
      <c r="CB6" s="35">
        <f>IF(CB7="",NA(),CB7)</f>
        <v>640.73</v>
      </c>
      <c r="CC6" s="35">
        <f t="shared" ref="CC6:CK6" si="9">IF(CC7="",NA(),CC7)</f>
        <v>372.79</v>
      </c>
      <c r="CD6" s="35">
        <f t="shared" si="9"/>
        <v>336.76</v>
      </c>
      <c r="CE6" s="35">
        <f t="shared" si="9"/>
        <v>315.77999999999997</v>
      </c>
      <c r="CF6" s="35">
        <f t="shared" si="9"/>
        <v>387.76</v>
      </c>
      <c r="CG6" s="35">
        <f t="shared" si="9"/>
        <v>332.02</v>
      </c>
      <c r="CH6" s="35">
        <f t="shared" si="9"/>
        <v>300.35000000000002</v>
      </c>
      <c r="CI6" s="35">
        <f t="shared" si="9"/>
        <v>267.86</v>
      </c>
      <c r="CJ6" s="35">
        <f t="shared" si="9"/>
        <v>230.02</v>
      </c>
      <c r="CK6" s="35">
        <f t="shared" si="9"/>
        <v>228.47</v>
      </c>
      <c r="CL6" s="34" t="str">
        <f>IF(CL7="","",IF(CL7="-","【-】","【"&amp;SUBSTITUTE(TEXT(CL7,"#,##0.00"),"-","△")&amp;"】"))</f>
        <v>【218.56】</v>
      </c>
      <c r="CM6" s="35">
        <f>IF(CM7="",NA(),CM7)</f>
        <v>39.69</v>
      </c>
      <c r="CN6" s="35">
        <f t="shared" ref="CN6:CV6" si="10">IF(CN7="",NA(),CN7)</f>
        <v>45.38</v>
      </c>
      <c r="CO6" s="35">
        <f t="shared" si="10"/>
        <v>45.38</v>
      </c>
      <c r="CP6" s="35">
        <f t="shared" si="10"/>
        <v>41.08</v>
      </c>
      <c r="CQ6" s="35">
        <f t="shared" si="10"/>
        <v>39.229999999999997</v>
      </c>
      <c r="CR6" s="35">
        <f t="shared" si="10"/>
        <v>36.65</v>
      </c>
      <c r="CS6" s="35">
        <f t="shared" si="10"/>
        <v>37.72</v>
      </c>
      <c r="CT6" s="35">
        <f t="shared" si="10"/>
        <v>37.08</v>
      </c>
      <c r="CU6" s="35">
        <f t="shared" si="10"/>
        <v>42.56</v>
      </c>
      <c r="CV6" s="35">
        <f t="shared" si="10"/>
        <v>42.47</v>
      </c>
      <c r="CW6" s="34" t="str">
        <f>IF(CW7="","",IF(CW7="-","【-】","【"&amp;SUBSTITUTE(TEXT(CW7,"#,##0.00"),"-","△")&amp;"】"))</f>
        <v>【42.86】</v>
      </c>
      <c r="CX6" s="35">
        <f>IF(CX7="",NA(),CX7)</f>
        <v>57.13</v>
      </c>
      <c r="CY6" s="35">
        <f t="shared" ref="CY6:DG6" si="11">IF(CY7="",NA(),CY7)</f>
        <v>62.92</v>
      </c>
      <c r="CZ6" s="35">
        <f t="shared" si="11"/>
        <v>64.209999999999994</v>
      </c>
      <c r="DA6" s="35">
        <f t="shared" si="11"/>
        <v>68.22</v>
      </c>
      <c r="DB6" s="35">
        <f t="shared" si="11"/>
        <v>65.430000000000007</v>
      </c>
      <c r="DC6" s="35">
        <f t="shared" si="11"/>
        <v>68.83</v>
      </c>
      <c r="DD6" s="35">
        <f t="shared" si="11"/>
        <v>68.459999999999994</v>
      </c>
      <c r="DE6" s="35">
        <f t="shared" si="11"/>
        <v>67.22</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0.13</v>
      </c>
      <c r="EN6" s="35">
        <f t="shared" si="14"/>
        <v>0.36</v>
      </c>
      <c r="EO6" s="34" t="str">
        <f>IF(EO7="","",IF(EO7="-","【-】","【"&amp;SUBSTITUTE(TEXT(EO7,"#,##0.00"),"-","△")&amp;"】"))</f>
        <v>【0.28】</v>
      </c>
    </row>
    <row r="7" spans="1:145" s="36" customFormat="1" x14ac:dyDescent="0.15">
      <c r="A7" s="28"/>
      <c r="B7" s="37">
        <v>2019</v>
      </c>
      <c r="C7" s="37">
        <v>74233</v>
      </c>
      <c r="D7" s="37">
        <v>47</v>
      </c>
      <c r="E7" s="37">
        <v>17</v>
      </c>
      <c r="F7" s="37">
        <v>4</v>
      </c>
      <c r="G7" s="37">
        <v>0</v>
      </c>
      <c r="H7" s="37" t="s">
        <v>98</v>
      </c>
      <c r="I7" s="37" t="s">
        <v>99</v>
      </c>
      <c r="J7" s="37" t="s">
        <v>100</v>
      </c>
      <c r="K7" s="37" t="s">
        <v>101</v>
      </c>
      <c r="L7" s="37" t="s">
        <v>102</v>
      </c>
      <c r="M7" s="37" t="s">
        <v>103</v>
      </c>
      <c r="N7" s="38" t="s">
        <v>104</v>
      </c>
      <c r="O7" s="38" t="s">
        <v>105</v>
      </c>
      <c r="P7" s="38">
        <v>41.68</v>
      </c>
      <c r="Q7" s="38">
        <v>100</v>
      </c>
      <c r="R7" s="38">
        <v>3300</v>
      </c>
      <c r="S7" s="38">
        <v>3297</v>
      </c>
      <c r="T7" s="38">
        <v>175.82</v>
      </c>
      <c r="U7" s="38">
        <v>18.75</v>
      </c>
      <c r="V7" s="38">
        <v>1351</v>
      </c>
      <c r="W7" s="38">
        <v>0.92</v>
      </c>
      <c r="X7" s="38">
        <v>1468.48</v>
      </c>
      <c r="Y7" s="38">
        <v>53.95</v>
      </c>
      <c r="Z7" s="38">
        <v>102.24</v>
      </c>
      <c r="AA7" s="38">
        <v>93.31</v>
      </c>
      <c r="AB7" s="38">
        <v>101.87</v>
      </c>
      <c r="AC7" s="38">
        <v>101.04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1296.96</v>
      </c>
      <c r="BG7" s="38">
        <v>362.17</v>
      </c>
      <c r="BH7" s="38">
        <v>2285.12</v>
      </c>
      <c r="BI7" s="38">
        <v>1846.81</v>
      </c>
      <c r="BJ7" s="38">
        <v>1787.42</v>
      </c>
      <c r="BK7" s="38">
        <v>1673.47</v>
      </c>
      <c r="BL7" s="38">
        <v>1592.72</v>
      </c>
      <c r="BM7" s="38">
        <v>1223.96</v>
      </c>
      <c r="BN7" s="38">
        <v>1194.1500000000001</v>
      </c>
      <c r="BO7" s="38">
        <v>1206.79</v>
      </c>
      <c r="BP7" s="38">
        <v>1218.7</v>
      </c>
      <c r="BQ7" s="38">
        <v>30.66</v>
      </c>
      <c r="BR7" s="38">
        <v>53.02</v>
      </c>
      <c r="BS7" s="38">
        <v>56.42</v>
      </c>
      <c r="BT7" s="38">
        <v>63.79</v>
      </c>
      <c r="BU7" s="38">
        <v>50.53</v>
      </c>
      <c r="BV7" s="38">
        <v>49.22</v>
      </c>
      <c r="BW7" s="38">
        <v>53.7</v>
      </c>
      <c r="BX7" s="38">
        <v>61.54</v>
      </c>
      <c r="BY7" s="38">
        <v>72.260000000000005</v>
      </c>
      <c r="BZ7" s="38">
        <v>71.84</v>
      </c>
      <c r="CA7" s="38">
        <v>74.17</v>
      </c>
      <c r="CB7" s="38">
        <v>640.73</v>
      </c>
      <c r="CC7" s="38">
        <v>372.79</v>
      </c>
      <c r="CD7" s="38">
        <v>336.76</v>
      </c>
      <c r="CE7" s="38">
        <v>315.77999999999997</v>
      </c>
      <c r="CF7" s="38">
        <v>387.76</v>
      </c>
      <c r="CG7" s="38">
        <v>332.02</v>
      </c>
      <c r="CH7" s="38">
        <v>300.35000000000002</v>
      </c>
      <c r="CI7" s="38">
        <v>267.86</v>
      </c>
      <c r="CJ7" s="38">
        <v>230.02</v>
      </c>
      <c r="CK7" s="38">
        <v>228.47</v>
      </c>
      <c r="CL7" s="38">
        <v>218.56</v>
      </c>
      <c r="CM7" s="38">
        <v>39.69</v>
      </c>
      <c r="CN7" s="38">
        <v>45.38</v>
      </c>
      <c r="CO7" s="38">
        <v>45.38</v>
      </c>
      <c r="CP7" s="38">
        <v>41.08</v>
      </c>
      <c r="CQ7" s="38">
        <v>39.229999999999997</v>
      </c>
      <c r="CR7" s="38">
        <v>36.65</v>
      </c>
      <c r="CS7" s="38">
        <v>37.72</v>
      </c>
      <c r="CT7" s="38">
        <v>37.08</v>
      </c>
      <c r="CU7" s="38">
        <v>42.56</v>
      </c>
      <c r="CV7" s="38">
        <v>42.47</v>
      </c>
      <c r="CW7" s="38">
        <v>42.86</v>
      </c>
      <c r="CX7" s="38">
        <v>57.13</v>
      </c>
      <c r="CY7" s="38">
        <v>62.92</v>
      </c>
      <c r="CZ7" s="38">
        <v>64.209999999999994</v>
      </c>
      <c r="DA7" s="38">
        <v>68.22</v>
      </c>
      <c r="DB7" s="38">
        <v>65.430000000000007</v>
      </c>
      <c r="DC7" s="38">
        <v>68.83</v>
      </c>
      <c r="DD7" s="38">
        <v>68.459999999999994</v>
      </c>
      <c r="DE7" s="38">
        <v>67.22</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2021-01-18T07:24:06Z</cp:lastPrinted>
  <dcterms:created xsi:type="dcterms:W3CDTF">2020-12-04T02:53:27Z</dcterms:created>
  <dcterms:modified xsi:type="dcterms:W3CDTF">2021-01-18T07:24:19Z</dcterms:modified>
  <cp:category/>
</cp:coreProperties>
</file>