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分析比較表\"/>
    </mc:Choice>
  </mc:AlternateContent>
  <workbookProtection workbookAlgorithmName="SHA-512" workbookHashValue="Knf5TKUiOcxpjJSb0ESz/OfLWAoCEE0RsZqhqu0JtE5A/ExJDaI/5cz39AR0oWcMF7nnJ3URrHvqjsqeO7vVdA==" workbookSaltValue="7WatYgQHDT6JoMazJIFd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<sst xmlns="http://schemas.openxmlformats.org/spreadsheetml/2006/main" count="236" uniqueCount="118">
  <si>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</si>
  <si>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</si>
  <si>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</si>
  <si>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</si>
  <si>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</si>
  <si>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</si>
  <si>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</si>
  <si>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</si>
  <si>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</si>
  <si>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</si>
  <si>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</si>
  <si>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</si>
  <si>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</si>
  <si>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</si>
  <si>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</si>
  <si>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</si>
  <si>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</si>
  <si>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</si>
  <si>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</si>
  <si>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</si>
  <si>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</si>
  <si>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</si>
  <si>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</si>
  <si>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</si>
  <si>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</si>
  <si>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</si>
  <si>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</si>
  <si>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</si>
  <si>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</si>
  <si>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</si>
  <si>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</si>
  <si>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</si>
  <si>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</si>
  <si>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</si>
  <si>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</si>
  <si>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</si>
  <si>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</si>
  <si>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</si>
  <si>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</si>
  <si>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</si>
  <si>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</si>
  <si>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</si>
  <si>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</si>
  <si>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</si>
  <si>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</si>
  <si>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</si>
  <si>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</si>
  <si>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</si>
  <si>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</si>
  <si>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</si>
  <si>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</si>
  <si>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</si>
  <si>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</si>
  <si>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</si>
  <si>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</si>
  <si>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</si>
  <si>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</si>
  <si>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</si>
  <si>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</si>
  <si>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</si>
  <si>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</si>
  <si>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</si>
  <si>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</si>
  <si>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</si>
  <si>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</si>
  <si>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</si>
  <si>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</si>
  <si>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</si>
  <si>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</si>
  <si>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</si>
  <si>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</si>
  <si>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</si>
  <si>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</si>
  <si>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</si>
  <si>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</si>
  <si>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</si>
  <si>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</si>
  <si>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</si>
  <si>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</si>
  <si>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</si>
  <si>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</si>
  <si>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</si>
  <si>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</si>
  <si>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</si>
  <si>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</si>
  <si>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</si>
  <si>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</si>
  <si>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</si>
  <si>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</si>
  <si>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</si>
  <si>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</si>
  <si>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</si>
  <si>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</si>
  <si>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</si>
  <si>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</si>
  <si>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</si>
  <si>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</si>
  <si>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</si>
  <si>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</si>
  <si>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</si>
  <si>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</si>
  <si>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</si>
  <si>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</si>
  <si>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</si>
  <si>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</si>
  <si>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</si>
  <si>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</si>
  <si>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</si>
  <si>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</si>
  <si>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</si>
  <si>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</si>
  <si>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</si>
  <si>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</si>
  <si>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</si>
  <si>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</si>
  <si>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この事業は、供用開始後10年～16年経過しているため修繕のピークを迎えようとしており、計画的に修繕計画を立て修繕を図っても金額が高くなってしまうため経営を圧迫し始めていると考えられる。
　企業債の償還に関しては、新規の借り入れは現在行ってはいないため減少傾向にある。
　水洗化率及び施設の使用率に関しては、事業全体で2割未加入であるため加入促進に努めているところではあるが、少子高齢化等の社会現象により著しいため減少傾向にある。</t>
    <rPh sb="3" eb="5">
      <t>ジギョウ</t>
    </rPh>
    <rPh sb="7" eb="9">
      <t>キョウヨウ</t>
    </rPh>
    <rPh sb="9" eb="12">
      <t>カイシゴ</t>
    </rPh>
    <rPh sb="14" eb="15">
      <t>ネン</t>
    </rPh>
    <rPh sb="18" eb="19">
      <t>ネン</t>
    </rPh>
    <rPh sb="19" eb="21">
      <t>ケイカ</t>
    </rPh>
    <rPh sb="27" eb="29">
      <t>シュウゼン</t>
    </rPh>
    <rPh sb="34" eb="35">
      <t>ムカ</t>
    </rPh>
    <rPh sb="44" eb="47">
      <t>ケイカクテキ</t>
    </rPh>
    <rPh sb="48" eb="50">
      <t>シュウゼン</t>
    </rPh>
    <rPh sb="50" eb="52">
      <t>ケイカク</t>
    </rPh>
    <rPh sb="53" eb="54">
      <t>タ</t>
    </rPh>
    <rPh sb="55" eb="57">
      <t>シュウゼン</t>
    </rPh>
    <rPh sb="58" eb="59">
      <t>ハカ</t>
    </rPh>
    <rPh sb="62" eb="64">
      <t>キンガク</t>
    </rPh>
    <rPh sb="65" eb="66">
      <t>タカ</t>
    </rPh>
    <rPh sb="75" eb="77">
      <t>ケイエイ</t>
    </rPh>
    <rPh sb="78" eb="80">
      <t>アッパク</t>
    </rPh>
    <rPh sb="81" eb="82">
      <t>ハジ</t>
    </rPh>
    <rPh sb="87" eb="88">
      <t>カンガ</t>
    </rPh>
    <rPh sb="95" eb="97">
      <t>キギョウ</t>
    </rPh>
    <rPh sb="97" eb="98">
      <t>サイ</t>
    </rPh>
    <rPh sb="99" eb="101">
      <t>ショウカン</t>
    </rPh>
    <rPh sb="102" eb="103">
      <t>カン</t>
    </rPh>
    <rPh sb="107" eb="109">
      <t>シンキ</t>
    </rPh>
    <rPh sb="110" eb="111">
      <t>カ</t>
    </rPh>
    <rPh sb="112" eb="113">
      <t>イ</t>
    </rPh>
    <rPh sb="115" eb="117">
      <t>ゲンザイ</t>
    </rPh>
    <rPh sb="117" eb="118">
      <t>オコナ</t>
    </rPh>
    <rPh sb="126" eb="128">
      <t>ゲンショウ</t>
    </rPh>
    <rPh sb="128" eb="130">
      <t>ケイコウ</t>
    </rPh>
    <rPh sb="136" eb="139">
      <t>スイセンカ</t>
    </rPh>
    <rPh sb="139" eb="140">
      <t>リツ</t>
    </rPh>
    <rPh sb="140" eb="141">
      <t>オヨ</t>
    </rPh>
    <rPh sb="142" eb="144">
      <t>シセツ</t>
    </rPh>
    <rPh sb="145" eb="147">
      <t>シヨウ</t>
    </rPh>
    <rPh sb="147" eb="148">
      <t>リツ</t>
    </rPh>
    <rPh sb="149" eb="150">
      <t>カン</t>
    </rPh>
    <rPh sb="154" eb="156">
      <t>ジギョウ</t>
    </rPh>
    <rPh sb="156" eb="158">
      <t>ゼンタイ</t>
    </rPh>
    <rPh sb="160" eb="161">
      <t>ワリ</t>
    </rPh>
    <rPh sb="161" eb="164">
      <t>ミカニュウ</t>
    </rPh>
    <rPh sb="169" eb="171">
      <t>カニュウ</t>
    </rPh>
    <rPh sb="171" eb="173">
      <t>ソクシン</t>
    </rPh>
    <rPh sb="174" eb="175">
      <t>ツト</t>
    </rPh>
    <rPh sb="188" eb="190">
      <t>ショウシ</t>
    </rPh>
    <rPh sb="190" eb="193">
      <t>コウレイカ</t>
    </rPh>
    <rPh sb="193" eb="194">
      <t>トウ</t>
    </rPh>
    <rPh sb="195" eb="197">
      <t>シャカイ</t>
    </rPh>
    <rPh sb="197" eb="199">
      <t>ゲンショウ</t>
    </rPh>
    <rPh sb="202" eb="203">
      <t>イチジル</t>
    </rPh>
    <rPh sb="207" eb="209">
      <t>ゲンショウ</t>
    </rPh>
    <rPh sb="209" eb="211">
      <t>ケイコウ</t>
    </rPh>
    <phoneticPr fontId="4"/>
  </si>
  <si>
    <t>　処理場及びマンホールポンプ場に関しては、町の特徴で坂道が多いためマンホールポンプ等の機器数が多い。計画的に実施しているが、供用開始後20年を計画する処理場等もあるため計装盤等の大規模改修が控えている。また、管路施設に関しては、管路自体よりもマンホールの鉄蓋に劣化が見られ始めているため計画的に交換していく必要がある。</t>
    <rPh sb="1" eb="4">
      <t>ショリジョウ</t>
    </rPh>
    <rPh sb="4" eb="5">
      <t>オヨ</t>
    </rPh>
    <rPh sb="14" eb="15">
      <t>ジョウ</t>
    </rPh>
    <rPh sb="16" eb="17">
      <t>カン</t>
    </rPh>
    <rPh sb="21" eb="22">
      <t>マチ</t>
    </rPh>
    <rPh sb="23" eb="25">
      <t>トクチョウ</t>
    </rPh>
    <rPh sb="26" eb="28">
      <t>サカミチ</t>
    </rPh>
    <rPh sb="29" eb="30">
      <t>オオ</t>
    </rPh>
    <rPh sb="41" eb="42">
      <t>トウ</t>
    </rPh>
    <rPh sb="43" eb="45">
      <t>キキ</t>
    </rPh>
    <rPh sb="45" eb="46">
      <t>スウ</t>
    </rPh>
    <rPh sb="47" eb="48">
      <t>オオ</t>
    </rPh>
    <rPh sb="50" eb="53">
      <t>ケイカクテキ</t>
    </rPh>
    <rPh sb="54" eb="56">
      <t>ジッシ</t>
    </rPh>
    <rPh sb="62" eb="64">
      <t>キョウヨウ</t>
    </rPh>
    <rPh sb="64" eb="66">
      <t>カイシ</t>
    </rPh>
    <rPh sb="66" eb="67">
      <t>ゴ</t>
    </rPh>
    <rPh sb="69" eb="70">
      <t>ネン</t>
    </rPh>
    <rPh sb="71" eb="73">
      <t>ケイカク</t>
    </rPh>
    <rPh sb="75" eb="78">
      <t>ショリジョウ</t>
    </rPh>
    <rPh sb="78" eb="79">
      <t>トウ</t>
    </rPh>
    <rPh sb="84" eb="86">
      <t>ケイソウ</t>
    </rPh>
    <rPh sb="86" eb="87">
      <t>バン</t>
    </rPh>
    <rPh sb="87" eb="88">
      <t>トウ</t>
    </rPh>
    <rPh sb="89" eb="92">
      <t>ダイキボ</t>
    </rPh>
    <rPh sb="92" eb="94">
      <t>カイシュウ</t>
    </rPh>
    <rPh sb="95" eb="96">
      <t>ヒカ</t>
    </rPh>
    <rPh sb="104" eb="106">
      <t>カンロ</t>
    </rPh>
    <rPh sb="106" eb="108">
      <t>シセツ</t>
    </rPh>
    <rPh sb="109" eb="110">
      <t>カン</t>
    </rPh>
    <rPh sb="114" eb="116">
      <t>カンロ</t>
    </rPh>
    <rPh sb="116" eb="118">
      <t>ジタイ</t>
    </rPh>
    <rPh sb="127" eb="129">
      <t>テツブタ</t>
    </rPh>
    <rPh sb="130" eb="132">
      <t>レッカ</t>
    </rPh>
    <rPh sb="133" eb="134">
      <t>ミ</t>
    </rPh>
    <rPh sb="136" eb="137">
      <t>ハジ</t>
    </rPh>
    <rPh sb="143" eb="146">
      <t>ケイカクテキ</t>
    </rPh>
    <rPh sb="147" eb="149">
      <t>コウカン</t>
    </rPh>
    <rPh sb="153" eb="155">
      <t>ヒツヨウ</t>
    </rPh>
    <phoneticPr fontId="4"/>
  </si>
  <si>
    <t>　供用開始後古いもので20年、新しいもので15年経過しているため企業債の償還額は減少してきているが、修繕費は多額であり今後処理場、マンホールポンプ場のほかにマンホールの鉄蓋交換などの経費も必要となってくる。
　また少子高齢化・過疎化の進行により使用料の減少も見込まれるため、料金の見直しを行う。
　今後必要となる財源を確保するためにも、平成28年度に策定した経営戦略を履行し、未加入者の早期加入を図るり、最適整備構想を活用し計画的な経営に努める。</t>
    <rPh sb="1" eb="6">
      <t>キョウヨウカイシゴ</t>
    </rPh>
    <rPh sb="6" eb="7">
      <t>フル</t>
    </rPh>
    <rPh sb="13" eb="14">
      <t>ネン</t>
    </rPh>
    <rPh sb="15" eb="16">
      <t>アタラ</t>
    </rPh>
    <rPh sb="23" eb="24">
      <t>ネン</t>
    </rPh>
    <rPh sb="24" eb="26">
      <t>ケイカ</t>
    </rPh>
    <rPh sb="32" eb="34">
      <t>キギョウ</t>
    </rPh>
    <rPh sb="34" eb="35">
      <t>サイ</t>
    </rPh>
    <rPh sb="36" eb="38">
      <t>ショウカン</t>
    </rPh>
    <rPh sb="38" eb="39">
      <t>ガク</t>
    </rPh>
    <rPh sb="40" eb="42">
      <t>ゲンショウ</t>
    </rPh>
    <rPh sb="50" eb="53">
      <t>シュウゼンヒ</t>
    </rPh>
    <rPh sb="54" eb="56">
      <t>タガク</t>
    </rPh>
    <rPh sb="59" eb="61">
      <t>コンゴ</t>
    </rPh>
    <rPh sb="61" eb="64">
      <t>ショリジョウ</t>
    </rPh>
    <rPh sb="73" eb="74">
      <t>ジョウ</t>
    </rPh>
    <rPh sb="84" eb="85">
      <t>テツ</t>
    </rPh>
    <rPh sb="85" eb="86">
      <t>フタ</t>
    </rPh>
    <rPh sb="86" eb="88">
      <t>コウカン</t>
    </rPh>
    <rPh sb="91" eb="93">
      <t>ケイヒ</t>
    </rPh>
    <rPh sb="94" eb="96">
      <t>ヒツヨウ</t>
    </rPh>
    <rPh sb="107" eb="109">
      <t>ショウシ</t>
    </rPh>
    <rPh sb="109" eb="112">
      <t>コウレイカ</t>
    </rPh>
    <rPh sb="113" eb="116">
      <t>カソカ</t>
    </rPh>
    <rPh sb="117" eb="119">
      <t>シンコウ</t>
    </rPh>
    <rPh sb="122" eb="125">
      <t>シヨウリョウ</t>
    </rPh>
    <rPh sb="126" eb="128">
      <t>ゲンショウ</t>
    </rPh>
    <rPh sb="129" eb="131">
      <t>ミコ</t>
    </rPh>
    <rPh sb="137" eb="139">
      <t>リョウキン</t>
    </rPh>
    <rPh sb="140" eb="142">
      <t>ミナオ</t>
    </rPh>
    <rPh sb="144" eb="145">
      <t>オコナ</t>
    </rPh>
    <rPh sb="149" eb="151">
      <t>コンゴ</t>
    </rPh>
    <rPh sb="151" eb="153">
      <t>ヒツヨウ</t>
    </rPh>
    <rPh sb="156" eb="158">
      <t>ザイゲン</t>
    </rPh>
    <rPh sb="159" eb="161">
      <t>カクホ</t>
    </rPh>
    <rPh sb="168" eb="170">
      <t>ヘイセイ</t>
    </rPh>
    <rPh sb="172" eb="174">
      <t>ネンド</t>
    </rPh>
    <rPh sb="175" eb="177">
      <t>サクテイ</t>
    </rPh>
    <rPh sb="179" eb="181">
      <t>ケイエイ</t>
    </rPh>
    <rPh sb="181" eb="183">
      <t>センリャク</t>
    </rPh>
    <rPh sb="184" eb="186">
      <t>リコウ</t>
    </rPh>
    <rPh sb="188" eb="192">
      <t>ミカニュウシャ</t>
    </rPh>
    <rPh sb="193" eb="195">
      <t>ソウキ</t>
    </rPh>
    <rPh sb="195" eb="197">
      <t>カニュウ</t>
    </rPh>
    <rPh sb="198" eb="199">
      <t>ハカ</t>
    </rPh>
    <rPh sb="202" eb="204">
      <t>サイテキ</t>
    </rPh>
    <rPh sb="204" eb="206">
      <t>セイビ</t>
    </rPh>
    <rPh sb="206" eb="208">
      <t>コウソウ</t>
    </rPh>
    <rPh sb="209" eb="211">
      <t>カツヨウ</t>
    </rPh>
    <rPh sb="212" eb="215">
      <t>ケイカクテキ</t>
    </rPh>
    <rPh sb="216" eb="218">
      <t>ケイエイ</t>
    </rPh>
    <rPh sb="219" eb="2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</si>
</sst>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8-4C0A-A699-853C5ABDAE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DB8-4C0A-A699-853C5ABDAE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formatCode="#,##0.00;&quot;△&quot;#,##0.00;&quot;-&quot;">
                  <c:v>45.53</c:v>
                </c:pt>
                <c:pt idx="4" formatCode="#,##0.00;&quot;△&quot;#,##0.00;&quot;-&quot;">
                  <c:v>44.72</c:v>
                </c:pt>
              </c:numCache>
            </c:numRef>
          </c:val>
          <c:extLst>
            <c:ext xmlns:c16="http://schemas.microsoft.com/office/drawing/2014/chart" uri="{C3380CC4-5D6E-409C-BE32-E72D297353CC}">
              <c16:uniqueId val="{00000000-CB8D-4769-A5D9-8099283A4D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B8D-4769-A5D9-8099283A4D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79.900000000000006</c:v>
                </c:pt>
                <c:pt idx="1">
                  <c:v>79.959999999999994</c:v>
                </c:pt>
                <c:pt idx="2">
                  <c:v>80</c:v>
                </c:pt>
                <c:pt idx="3">
                  <c:v>77.06</c:v>
                </c:pt>
                <c:pt idx="4">
                  <c:v>73.459999999999994</c:v>
                </c:pt>
              </c:numCache>
            </c:numRef>
          </c:val>
          <c:extLst>
            <c:ext xmlns:c16="http://schemas.microsoft.com/office/drawing/2014/chart" uri="{C3380CC4-5D6E-409C-BE32-E72D297353CC}">
              <c16:uniqueId val="{00000000-20E2-44D2-8C80-BC8AE6091C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0E2-44D2-8C80-BC8AE6091C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49.89</c:v>
                </c:pt>
                <c:pt idx="1">
                  <c:v>100.51</c:v>
                </c:pt>
                <c:pt idx="2">
                  <c:v>92.9</c:v>
                </c:pt>
                <c:pt idx="3">
                  <c:v>100.5</c:v>
                </c:pt>
                <c:pt idx="4">
                  <c:v>101</c:v>
                </c:pt>
              </c:numCache>
            </c:numRef>
          </c:val>
          <c:extLst>
            <c:ext xmlns:c16="http://schemas.microsoft.com/office/drawing/2014/chart" uri="{C3380CC4-5D6E-409C-BE32-E72D297353CC}">
              <c16:uniqueId val="{00000000-B446-489D-86BB-B4417A799D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46-489D-86BB-B4417A799D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0-4A29-8938-ED2724E781A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0-4A29-8938-ED2724E781A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4B-4346-8C86-58C92E031E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4B-4346-8C86-58C92E031E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81-4DB8-856B-7A95D5DA19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81-4DB8-856B-7A95D5DA19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D-4A65-93BF-67D02A81BE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D-4A65-93BF-67D02A81BE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2214.71</c:v>
                </c:pt>
                <c:pt idx="1">
                  <c:v>828.64</c:v>
                </c:pt>
                <c:pt idx="2">
                  <c:v>3304.69</c:v>
                </c:pt>
                <c:pt idx="3">
                  <c:v>2941.29</c:v>
                </c:pt>
                <c:pt idx="4">
                  <c:v>2648.93</c:v>
                </c:pt>
              </c:numCache>
            </c:numRef>
          </c:val>
          <c:extLst>
            <c:ext xmlns:c16="http://schemas.microsoft.com/office/drawing/2014/chart" uri="{C3380CC4-5D6E-409C-BE32-E72D297353CC}">
              <c16:uniqueId val="{00000000-3813-4282-A135-DAE05AA1EC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813-4282-A135-DAE05AA1EC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22.87</c:v>
                </c:pt>
                <c:pt idx="1">
                  <c:v>26.53</c:v>
                </c:pt>
                <c:pt idx="2">
                  <c:v>32.68</c:v>
                </c:pt>
                <c:pt idx="3">
                  <c:v>29.77</c:v>
                </c:pt>
                <c:pt idx="4">
                  <c:v>35.32</c:v>
                </c:pt>
              </c:numCache>
            </c:numRef>
          </c:val>
          <c:extLst>
            <c:ext xmlns:c16="http://schemas.microsoft.com/office/drawing/2014/chart" uri="{C3380CC4-5D6E-409C-BE32-E72D297353CC}">
              <c16:uniqueId val="{00000000-76D0-4EA9-BB53-013A949CC7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6D0-4EA9-BB53-013A949CC7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659.84</c:v>
                </c:pt>
                <c:pt idx="1">
                  <c:v>557.26</c:v>
                </c:pt>
                <c:pt idx="2">
                  <c:v>450.83</c:v>
                </c:pt>
                <c:pt idx="3">
                  <c:v>525.92999999999995</c:v>
                </c:pt>
                <c:pt idx="4">
                  <c:v>448.51</c:v>
                </c:pt>
              </c:numCache>
            </c:numRef>
          </c:val>
          <c:extLst>
            <c:ext xmlns:c16="http://schemas.microsoft.com/office/drawing/2014/chart" uri="{C3380CC4-5D6E-409C-BE32-E72D297353CC}">
              <c16:uniqueId val="{00000000-CB1E-42CD-85FA-85E60F2415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B1E-42CD-85FA-85E60F2415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柳津町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3297</v>
      </c>
      <c r="AM8" s="51"/>
      <c r="AN8" s="51"/>
      <c r="AO8" s="51"/>
      <c r="AP8" s="51"/>
      <c r="AQ8" s="51"/>
      <c r="AR8" s="51"/>
      <c r="AS8" s="51"/>
      <c r="AT8" s="46">
        <f>データ!T6</f>
        <v>175.82</v>
      </c>
      <c r="AU8" s="46"/>
      <c r="AV8" s="46"/>
      <c r="AW8" s="46"/>
      <c r="AX8" s="46"/>
      <c r="AY8" s="46"/>
      <c r="AZ8" s="46"/>
      <c r="BA8" s="46"/>
      <c r="BB8" s="46">
        <f>データ!U6</f>
        <v>18.75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31.5</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1021</v>
      </c>
      <c r="AM10" s="51"/>
      <c r="AN10" s="51"/>
      <c r="AO10" s="51"/>
      <c r="AP10" s="51"/>
      <c r="AQ10" s="51"/>
      <c r="AR10" s="51"/>
      <c r="AS10" s="51"/>
      <c r="AT10" s="46">
        <f>データ!W6</f>
        <v>0.52</v>
      </c>
      <c r="AU10" s="46"/>
      <c r="AV10" s="46"/>
      <c r="AW10" s="46"/>
      <c r="AX10" s="46"/>
      <c r="AY10" s="46"/>
      <c r="AZ10" s="46"/>
      <c r="BA10" s="46"/>
      <c r="BB10" s="46">
        <f>データ!X6</f>
        <v>1963.46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eooRXpxt+bo1r78QDc0o50APftV6wBvo9uBr5oFL2iePWLFxBhaV8aSQIsbHQMSS8PXtkTmFBUyPXJW9bFh//g==" saltValue="TFCM641bfQiUl9b7UGOm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74233</v>
      </c>
      <c r="D6" s="33">
        <f t="shared" si="3"/>
        <v>47</v>
      </c>
      <c r="E6" s="33">
        <f t="shared" si="3"/>
        <v>17</v>
      </c>
      <c r="F6" s="33">
        <f t="shared" si="3"/>
        <v>5</v>
      </c>
      <c r="G6" s="33">
        <f t="shared" si="3"/>
        <v>0</v>
      </c>
      <c r="H6" s="33" t="str">
        <f t="shared" si="3"/>
        <v>福島県　柳津町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31.5</v>
      </c>
      <c r="Q6" s="34">
        <f t="shared" si="3"/>
        <v>100</v>
      </c>
      <c r="R6" s="34">
        <f t="shared" si="3"/>
        <v>3850</v>
      </c>
      <c r="S6" s="34">
        <f t="shared" si="3"/>
        <v>3297</v>
      </c>
      <c r="T6" s="34">
        <f t="shared" si="3"/>
        <v>175.82</v>
      </c>
      <c r="U6" s="34">
        <f t="shared" si="3"/>
        <v>18.75</v>
      </c>
      <c r="V6" s="34">
        <f t="shared" si="3"/>
        <v>1021</v>
      </c>
      <c r="W6" s="34">
        <f t="shared" si="3"/>
        <v>0.52</v>
      </c>
      <c r="X6" s="34">
        <f t="shared" si="3"/>
        <v>1963.46</v>
      </c>
      <c r="Y6" s="35">
        <f>IF(Y7="",NA(),Y7)</f>
        <v>49.89</v>
      </c>
      <c r="Z6" s="35">
        <f t="shared" ref="Z6:AH6" si="4">IF(Z7="",NA(),Z7)</f>
        <v>100.51</v>
      </c>
      <c r="AA6" s="35">
        <f t="shared" si="4"/>
        <v>92.9</v>
      </c>
      <c r="AB6" s="35">
        <f t="shared" si="4"/>
        <v>100.5</v>
      </c>
      <c r="AC6" s="35">
        <f t="shared" si="4"/>
        <v>101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2214.71</v>
      </c>
      <c r="BG6" s="35">
        <f t="shared" ref="BG6:BO6" si="7">IF(BG7="",NA(),BG7)</f>
        <v>828.64</v>
      </c>
      <c r="BH6" s="35">
        <f t="shared" si="7"/>
        <v>3304.69</v>
      </c>
      <c r="BI6" s="35">
        <f t="shared" si="7"/>
        <v>2941.29</v>
      </c>
      <c r="BJ6" s="35">
        <f t="shared" si="7"/>
        <v>2648.93</v>
      </c>
      <c r="BK6" s="35">
        <f t="shared" si="7"/>
        <v>1081.8</v>
      </c>
      <c r="BL6" s="35">
        <f t="shared" si="7"/>
        <v>974.93</v>
      </c>
      <c r="BM6" s="35">
        <f t="shared" si="7"/>
        <v>855.8</v>
      </c>
      <c r="BN6" s="35">
        <f t="shared" si="7"/>
        <v>789.46</v>
      </c>
      <c r="BO6" s="35">
        <f t="shared" si="7"/>
        <v>826.83</v>
      </c>
      <c r="BP6" s="34" t="str">
        <f>IF(BP7="","",IF(BP7="-","【-】","【"&amp;SUBSTITUTE(TEXT(BP7,"#,##0.00"),"-","△")&amp;"】"))</f>
        <v>【765.47】</v>
      </c>
      <c r="BQ6" s="35">
        <f>IF(BQ7="",NA(),BQ7)</f>
        <v>22.87</v>
      </c>
      <c r="BR6" s="35">
        <f t="shared" ref="BR6:BZ6" si="8">IF(BR7="",NA(),BR7)</f>
        <v>26.53</v>
      </c>
      <c r="BS6" s="35">
        <f t="shared" si="8"/>
        <v>32.68</v>
      </c>
      <c r="BT6" s="35">
        <f t="shared" si="8"/>
        <v>29.77</v>
      </c>
      <c r="BU6" s="35">
        <f t="shared" si="8"/>
        <v>35.32</v>
      </c>
      <c r="BV6" s="35">
        <f t="shared" si="8"/>
        <v>52.19</v>
      </c>
      <c r="BW6" s="35">
        <f t="shared" si="8"/>
        <v>55.32</v>
      </c>
      <c r="BX6" s="35">
        <f t="shared" si="8"/>
        <v>59.8</v>
      </c>
      <c r="BY6" s="35">
        <f t="shared" si="8"/>
        <v>57.77</v>
      </c>
      <c r="BZ6" s="35">
        <f t="shared" si="8"/>
        <v>57.31</v>
      </c>
      <c r="CA6" s="34" t="str">
        <f>IF(CA7="","",IF(CA7="-","【-】","【"&amp;SUBSTITUTE(TEXT(CA7,"#,##0.00"),"-","△")&amp;"】"))</f>
        <v>【59.59】</v>
      </c>
      <c r="CB6" s="35">
        <f>IF(CB7="",NA(),CB7)</f>
        <v>659.84</v>
      </c>
      <c r="CC6" s="35">
        <f t="shared" ref="CC6:CK6" si="9">IF(CC7="",NA(),CC7)</f>
        <v>557.26</v>
      </c>
      <c r="CD6" s="35">
        <f t="shared" si="9"/>
        <v>450.83</v>
      </c>
      <c r="CE6" s="35">
        <f t="shared" si="9"/>
        <v>525.92999999999995</v>
      </c>
      <c r="CF6" s="35">
        <f t="shared" si="9"/>
        <v>448.51</v>
      </c>
      <c r="CG6" s="35">
        <f t="shared" si="9"/>
        <v>296.14</v>
      </c>
      <c r="CH6" s="35">
        <f t="shared" si="9"/>
        <v>283.17</v>
      </c>
      <c r="CI6" s="35">
        <f t="shared" si="9"/>
        <v>263.76</v>
      </c>
      <c r="CJ6" s="35">
        <f t="shared" si="9"/>
        <v>274.35000000000002</v>
      </c>
      <c r="CK6" s="35">
        <f t="shared" si="9"/>
        <v>273.52</v>
      </c>
      <c r="CL6" s="34" t="str">
        <f>IF(CL7="","",IF(CL7="-","【-】","【"&amp;SUBSTITUTE(TEXT(CL7,"#,##0.00"),"-","△")&amp;"】"))</f>
        <v>【257.86】</v>
      </c>
      <c r="CM6" s="34">
        <f>IF(CM7="",NA(),CM7)</f>
        <v>0</v>
      </c>
      <c r="CN6" s="34">
        <f t="shared" ref="CN6:CV6" si="10">IF(CN7="",NA(),CN7)</f>
        <v>0</v>
      </c>
      <c r="CO6" s="34">
        <f t="shared" si="10"/>
        <v>0</v>
      </c>
      <c r="CP6" s="35">
        <f t="shared" si="10"/>
        <v>45.53</v>
      </c>
      <c r="CQ6" s="35">
        <f t="shared" si="10"/>
        <v>44.72</v>
      </c>
      <c r="CR6" s="35">
        <f t="shared" si="10"/>
        <v>52.31</v>
      </c>
      <c r="CS6" s="35">
        <f t="shared" si="10"/>
        <v>60.65</v>
      </c>
      <c r="CT6" s="35">
        <f t="shared" si="10"/>
        <v>51.75</v>
      </c>
      <c r="CU6" s="35">
        <f t="shared" si="10"/>
        <v>50.68</v>
      </c>
      <c r="CV6" s="35">
        <f t="shared" si="10"/>
        <v>50.14</v>
      </c>
      <c r="CW6" s="34" t="str">
        <f>IF(CW7="","",IF(CW7="-","【-】","【"&amp;SUBSTITUTE(TEXT(CW7,"#,##0.00"),"-","△")&amp;"】"))</f>
        <v>【51.30】</v>
      </c>
      <c r="CX6" s="35">
        <f>IF(CX7="",NA(),CX7)</f>
        <v>79.900000000000006</v>
      </c>
      <c r="CY6" s="35">
        <f t="shared" ref="CY6:DG6" si="11">IF(CY7="",NA(),CY7)</f>
        <v>79.959999999999994</v>
      </c>
      <c r="CZ6" s="35">
        <f t="shared" si="11"/>
        <v>80</v>
      </c>
      <c r="DA6" s="35">
        <f t="shared" si="11"/>
        <v>77.06</v>
      </c>
      <c r="DB6" s="35">
        <f t="shared" si="11"/>
        <v>73.459999999999994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74233</v>
      </c>
      <c r="D7" s="37">
        <v>47</v>
      </c>
      <c r="E7" s="37">
        <v>17</v>
      </c>
      <c r="F7" s="37">
        <v>5</v>
      </c>
      <c r="G7" s="37">
        <v>0</v>
      </c>
      <c r="H7" s="37" t="s">
        <v>97</v>
      </c>
      <c r="I7" s="37" t="s">
        <v>98</v>
      </c>
      <c r="J7" s="37" t="s">
        <v>99</v>
      </c>
      <c r="K7" s="37" t="s">
        <v>100</v>
      </c>
      <c r="L7" s="37" t="s">
        <v>101</v>
      </c>
      <c r="M7" s="37" t="s">
        <v>102</v>
      </c>
      <c r="N7" s="38" t="s">
        <v>103</v>
      </c>
      <c r="O7" s="38" t="s">
        <v>104</v>
      </c>
      <c r="P7" s="38">
        <v>31.5</v>
      </c>
      <c r="Q7" s="38">
        <v>100</v>
      </c>
      <c r="R7" s="38">
        <v>3850</v>
      </c>
      <c r="S7" s="38">
        <v>3297</v>
      </c>
      <c r="T7" s="38">
        <v>175.82</v>
      </c>
      <c r="U7" s="38">
        <v>18.75</v>
      </c>
      <c r="V7" s="38">
        <v>1021</v>
      </c>
      <c r="W7" s="38">
        <v>0.52</v>
      </c>
      <c r="X7" s="38">
        <v>1963.46</v>
      </c>
      <c r="Y7" s="38">
        <v>49.89</v>
      </c>
      <c r="Z7" s="38">
        <v>100.51</v>
      </c>
      <c r="AA7" s="38">
        <v>92.9</v>
      </c>
      <c r="AB7" s="38">
        <v>100.5</v>
      </c>
      <c r="AC7" s="38">
        <v>101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2214.71</v>
      </c>
      <c r="BG7" s="38">
        <v>828.64</v>
      </c>
      <c r="BH7" s="38">
        <v>3304.69</v>
      </c>
      <c r="BI7" s="38">
        <v>2941.29</v>
      </c>
      <c r="BJ7" s="38">
        <v>2648.93</v>
      </c>
      <c r="BK7" s="38">
        <v>1081.8</v>
      </c>
      <c r="BL7" s="38">
        <v>974.93</v>
      </c>
      <c r="BM7" s="38">
        <v>855.8</v>
      </c>
      <c r="BN7" s="38">
        <v>789.46</v>
      </c>
      <c r="BO7" s="38">
        <v>826.83</v>
      </c>
      <c r="BP7" s="38">
        <v>765.47</v>
      </c>
      <c r="BQ7" s="38">
        <v>22.87</v>
      </c>
      <c r="BR7" s="38">
        <v>26.53</v>
      </c>
      <c r="BS7" s="38">
        <v>32.68</v>
      </c>
      <c r="BT7" s="38">
        <v>29.77</v>
      </c>
      <c r="BU7" s="38">
        <v>35.32</v>
      </c>
      <c r="BV7" s="38">
        <v>52.19</v>
      </c>
      <c r="BW7" s="38">
        <v>55.32</v>
      </c>
      <c r="BX7" s="38">
        <v>59.8</v>
      </c>
      <c r="BY7" s="38">
        <v>57.77</v>
      </c>
      <c r="BZ7" s="38">
        <v>57.31</v>
      </c>
      <c r="CA7" s="38">
        <v>59.59</v>
      </c>
      <c r="CB7" s="38">
        <v>659.84</v>
      </c>
      <c r="CC7" s="38">
        <v>557.26</v>
      </c>
      <c r="CD7" s="38">
        <v>450.83</v>
      </c>
      <c r="CE7" s="38">
        <v>525.92999999999995</v>
      </c>
      <c r="CF7" s="38">
        <v>448.51</v>
      </c>
      <c r="CG7" s="38">
        <v>296.14</v>
      </c>
      <c r="CH7" s="38">
        <v>283.17</v>
      </c>
      <c r="CI7" s="38">
        <v>263.76</v>
      </c>
      <c r="CJ7" s="38">
        <v>274.35000000000002</v>
      </c>
      <c r="CK7" s="38">
        <v>273.52</v>
      </c>
      <c r="CL7" s="38">
        <v>257.86</v>
      </c>
      <c r="CM7" s="38">
        <v>0</v>
      </c>
      <c r="CN7" s="38">
        <v>0</v>
      </c>
      <c r="CO7" s="38">
        <v>0</v>
      </c>
      <c r="CP7" s="38">
        <v>45.53</v>
      </c>
      <c r="CQ7" s="38">
        <v>44.72</v>
      </c>
      <c r="CR7" s="38">
        <v>52.31</v>
      </c>
      <c r="CS7" s="38">
        <v>60.65</v>
      </c>
      <c r="CT7" s="38">
        <v>51.75</v>
      </c>
      <c r="CU7" s="38">
        <v>50.68</v>
      </c>
      <c r="CV7" s="38">
        <v>50.14</v>
      </c>
      <c r="CW7" s="38">
        <v>51.3</v>
      </c>
      <c r="CX7" s="38">
        <v>79.900000000000006</v>
      </c>
      <c r="CY7" s="38">
        <v>79.959999999999994</v>
      </c>
      <c r="CZ7" s="38">
        <v>80</v>
      </c>
      <c r="DA7" s="38">
        <v>77.06</v>
      </c>
      <c r="DB7" s="38">
        <v>73.459999999999994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2021-01-18T07:23:57Z</cp:lastPrinted>
  <dcterms:created xsi:type="dcterms:W3CDTF">2020-12-04T03:01:00Z</dcterms:created>
  <dcterms:modified xsi:type="dcterms:W3CDTF">2021-01-18T07:24:01Z</dcterms:modified>
  <cp:category/>
</cp:coreProperties>
</file>