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16\Desktop\経営分析比較表\"/>
    </mc:Choice>
  </mc:AlternateContent>
  <workbookProtection workbookAlgorithmName="SHA-512" workbookHashValue="y7GereXRwB8g6PQbv/aSSDr8VFEvVKxvtvU808ajJ1gNiekT6WzzKA4ka9z/PT0qAQ+naHHSrkdrGjjAhJ5uEQ==" workbookSaltValue="hyxvmhZuuH64p+F5qJ2GW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<sst xmlns="http://schemas.openxmlformats.org/spreadsheetml/2006/main" count="233" uniqueCount="117">
  <si>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</si>
  <si>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</si>
  <si>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</si>
  <si>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</si>
  <si>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</si>
  <si>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</si>
  <si>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</si>
  <si>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</si>
  <si>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</si>
  <si>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</si>
  <si>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</si>
  <si>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</si>
  <si>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</si>
  <si>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</si>
  <si>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</si>
  <si>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</si>
  <si>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</si>
  <si>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</si>
  <si>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</si>
  <si>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</si>
  <si>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</si>
  <si>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</si>
  <si>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</si>
  <si>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</si>
  <si>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</si>
  <si>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</si>
  <si>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</si>
  <si>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</si>
  <si>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</si>
  <si>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</si>
  <si>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</si>
  <si>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</si>
  <si>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</si>
  <si>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</si>
  <si>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</si>
  <si>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</si>
  <si>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</si>
  <si>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</si>
  <si>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</si>
  <si>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</si>
  <si>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</si>
  <si>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</si>
  <si>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</si>
  <si>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</si>
  <si>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</si>
  <si>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</si>
  <si>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</si>
  <si>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</si>
  <si>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</si>
  <si>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</si>
  <si>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</si>
  <si>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</si>
  <si>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</si>
  <si>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</si>
  <si>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</si>
  <si>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</si>
  <si>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</si>
  <si>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</si>
  <si>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</si>
  <si>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</si>
  <si>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</si>
  <si>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</si>
  <si>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</si>
  <si>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</si>
  <si>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</si>
  <si>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</si>
  <si>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</si>
  <si>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</si>
  <si>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</si>
  <si>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</si>
  <si>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</si>
  <si>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</si>
  <si>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</si>
  <si>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</si>
  <si>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</si>
  <si>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</si>
  <si>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</si>
  <si>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</si>
  <si>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</si>
  <si>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</si>
  <si>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</si>
  <si>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</si>
  <si>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</si>
  <si>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</si>
  <si>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</si>
  <si>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</si>
  <si>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</si>
  <si>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</si>
  <si>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</si>
  <si>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</si>
  <si>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</si>
  <si>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</si>
  <si>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</si>
  <si>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</si>
  <si>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</si>
  <si>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</si>
  <si>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</si>
  <si>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</si>
  <si>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</si>
  <si>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</si>
  <si>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</si>
  <si>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</si>
  <si>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</si>
  <si>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</si>
  <si>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</si>
  <si>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</si>
  <si>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</si>
  <si>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</si>
  <si>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</si>
  <si>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</si>
  <si>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</si>
  <si>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</si>
  <si>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</si>
  <si>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</si>
  <si>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実施している統合事業等実施による地方債償還金が増加傾向にあり、収益的収支比率低下の要因となっている。今後、施設統合や区域拡張、施設更新等を継続的に行っていく必要があることから会計状況を勘案しながら単年度当りに実施可能な事業量をその都度調整し計画的な施設整備を進めていくことが重要となる。</t>
    <rPh sb="1" eb="3">
      <t>ゲンザイ</t>
    </rPh>
    <rPh sb="3" eb="5">
      <t>ジッシ</t>
    </rPh>
    <rPh sb="9" eb="11">
      <t>トウゴウ</t>
    </rPh>
    <rPh sb="11" eb="13">
      <t>ジギョウ</t>
    </rPh>
    <rPh sb="13" eb="14">
      <t>トウ</t>
    </rPh>
    <rPh sb="14" eb="16">
      <t>ジッシ</t>
    </rPh>
    <rPh sb="19" eb="21">
      <t>チホウ</t>
    </rPh>
    <rPh sb="21" eb="22">
      <t>サイ</t>
    </rPh>
    <rPh sb="22" eb="24">
      <t>ショウカン</t>
    </rPh>
    <rPh sb="24" eb="25">
      <t>キン</t>
    </rPh>
    <rPh sb="26" eb="28">
      <t>ゾウカ</t>
    </rPh>
    <rPh sb="28" eb="30">
      <t>ケイコウ</t>
    </rPh>
    <rPh sb="34" eb="37">
      <t>シュウエキテキ</t>
    </rPh>
    <rPh sb="37" eb="39">
      <t>シュウシ</t>
    </rPh>
    <rPh sb="39" eb="41">
      <t>ヒリツ</t>
    </rPh>
    <rPh sb="41" eb="43">
      <t>テイカ</t>
    </rPh>
    <rPh sb="44" eb="46">
      <t>ヨウイン</t>
    </rPh>
    <rPh sb="53" eb="55">
      <t>コンゴ</t>
    </rPh>
    <rPh sb="56" eb="58">
      <t>シセツ</t>
    </rPh>
    <rPh sb="58" eb="60">
      <t>トウゴウ</t>
    </rPh>
    <rPh sb="61" eb="63">
      <t>クイキ</t>
    </rPh>
    <rPh sb="63" eb="65">
      <t>カクチョウ</t>
    </rPh>
    <rPh sb="66" eb="68">
      <t>シセツ</t>
    </rPh>
    <rPh sb="68" eb="70">
      <t>コウシン</t>
    </rPh>
    <rPh sb="70" eb="71">
      <t>トウ</t>
    </rPh>
    <rPh sb="72" eb="75">
      <t>ケイゾクテキ</t>
    </rPh>
    <rPh sb="76" eb="77">
      <t>オコナ</t>
    </rPh>
    <rPh sb="81" eb="83">
      <t>ヒツヨウ</t>
    </rPh>
    <rPh sb="90" eb="92">
      <t>カイケイ</t>
    </rPh>
    <rPh sb="92" eb="94">
      <t>ジョウキョウ</t>
    </rPh>
    <rPh sb="95" eb="97">
      <t>カンアン</t>
    </rPh>
    <rPh sb="101" eb="104">
      <t>タンネンド</t>
    </rPh>
    <rPh sb="104" eb="105">
      <t>アタ</t>
    </rPh>
    <rPh sb="107" eb="109">
      <t>ジッシ</t>
    </rPh>
    <rPh sb="109" eb="111">
      <t>カノウ</t>
    </rPh>
    <rPh sb="112" eb="114">
      <t>ジギョウ</t>
    </rPh>
    <rPh sb="114" eb="115">
      <t>リョウ</t>
    </rPh>
    <rPh sb="118" eb="120">
      <t>ツド</t>
    </rPh>
    <rPh sb="120" eb="122">
      <t>チョウセイ</t>
    </rPh>
    <rPh sb="123" eb="126">
      <t>ケイカクテキ</t>
    </rPh>
    <rPh sb="127" eb="129">
      <t>シセツ</t>
    </rPh>
    <rPh sb="129" eb="131">
      <t>セイビ</t>
    </rPh>
    <rPh sb="132" eb="133">
      <t>スス</t>
    </rPh>
    <rPh sb="140" eb="142">
      <t>ジュウヨウ</t>
    </rPh>
    <phoneticPr fontId="4"/>
  </si>
  <si>
    <t>　老朽施設については、整備年限を把握し優先順位を判断しつつ更新を計画しているが、構造物に付帯している管路、機器設備等（ポンプ等）については運転状況や環境により耐用年数以内での故障も発生していることから点検等の結果に応じて適宜更新計画を修正しつつ施設全体の延命を図っておくこととなる。</t>
    <rPh sb="1" eb="3">
      <t>ロウキュウ</t>
    </rPh>
    <rPh sb="3" eb="5">
      <t>シセツ</t>
    </rPh>
    <rPh sb="11" eb="13">
      <t>セイビ</t>
    </rPh>
    <rPh sb="13" eb="15">
      <t>ネンゲン</t>
    </rPh>
    <rPh sb="16" eb="18">
      <t>ハアク</t>
    </rPh>
    <rPh sb="19" eb="21">
      <t>ユウセン</t>
    </rPh>
    <rPh sb="21" eb="23">
      <t>ジュンイ</t>
    </rPh>
    <rPh sb="24" eb="26">
      <t>ハンダン</t>
    </rPh>
    <rPh sb="29" eb="31">
      <t>コウシン</t>
    </rPh>
    <rPh sb="32" eb="34">
      <t>ケイカク</t>
    </rPh>
    <rPh sb="40" eb="43">
      <t>コウゾウブツ</t>
    </rPh>
    <rPh sb="44" eb="46">
      <t>フタイ</t>
    </rPh>
    <rPh sb="50" eb="52">
      <t>カンロ</t>
    </rPh>
    <rPh sb="53" eb="55">
      <t>キキ</t>
    </rPh>
    <rPh sb="55" eb="57">
      <t>セツビ</t>
    </rPh>
    <rPh sb="57" eb="58">
      <t>トウ</t>
    </rPh>
    <rPh sb="62" eb="63">
      <t>トウ</t>
    </rPh>
    <rPh sb="69" eb="71">
      <t>ウンテン</t>
    </rPh>
    <rPh sb="71" eb="73">
      <t>ジョウキョウ</t>
    </rPh>
    <rPh sb="74" eb="76">
      <t>カンキョウ</t>
    </rPh>
    <rPh sb="79" eb="81">
      <t>タイヨウ</t>
    </rPh>
    <rPh sb="81" eb="83">
      <t>ネンスウ</t>
    </rPh>
    <rPh sb="83" eb="85">
      <t>イナイ</t>
    </rPh>
    <rPh sb="87" eb="89">
      <t>コショウ</t>
    </rPh>
    <rPh sb="90" eb="92">
      <t>ハッセイ</t>
    </rPh>
    <rPh sb="100" eb="102">
      <t>テンケン</t>
    </rPh>
    <rPh sb="102" eb="103">
      <t>トウ</t>
    </rPh>
    <rPh sb="104" eb="106">
      <t>ケッカ</t>
    </rPh>
    <rPh sb="107" eb="108">
      <t>オウ</t>
    </rPh>
    <rPh sb="110" eb="112">
      <t>テキギ</t>
    </rPh>
    <rPh sb="112" eb="114">
      <t>コウシン</t>
    </rPh>
    <rPh sb="114" eb="116">
      <t>ケイカク</t>
    </rPh>
    <rPh sb="117" eb="119">
      <t>シュウセイ</t>
    </rPh>
    <rPh sb="122" eb="124">
      <t>シセツ</t>
    </rPh>
    <rPh sb="124" eb="126">
      <t>ゼンタイ</t>
    </rPh>
    <rPh sb="127" eb="129">
      <t>エンメイ</t>
    </rPh>
    <rPh sb="130" eb="131">
      <t>ハカ</t>
    </rPh>
    <phoneticPr fontId="4"/>
  </si>
  <si>
    <t>　町内の安定した生活環境を整備することを目的として未普及地域の解消や統合による施設の安定化などに取組んでいるが、事業実施による地方債償還金の増加など事業を永続していく上での様々な課題も発生している。今後も老朽施設の更新費用増、新規事業の実施、人口減少に伴う使用料の減少、施設耐震化の推進、災害・テロへの備えなど事業継続のために避けては通れない対応に迫られているため、平成28年度末に策定した経営戦略の履行や適正な変更を行い事業継続に向けて進めていく必要がある。</t>
    <rPh sb="1" eb="3">
      <t>チョウナイ</t>
    </rPh>
    <rPh sb="4" eb="6">
      <t>アンテイ</t>
    </rPh>
    <rPh sb="8" eb="10">
      <t>セイカツ</t>
    </rPh>
    <rPh sb="10" eb="12">
      <t>カンキョウ</t>
    </rPh>
    <rPh sb="13" eb="15">
      <t>セイビ</t>
    </rPh>
    <rPh sb="20" eb="22">
      <t>モクテキ</t>
    </rPh>
    <rPh sb="25" eb="28">
      <t>ミフキュウ</t>
    </rPh>
    <rPh sb="28" eb="30">
      <t>チイキ</t>
    </rPh>
    <rPh sb="31" eb="33">
      <t>カイショウ</t>
    </rPh>
    <rPh sb="34" eb="36">
      <t>トウゴウ</t>
    </rPh>
    <rPh sb="39" eb="41">
      <t>シセツ</t>
    </rPh>
    <rPh sb="42" eb="45">
      <t>アンテイカ</t>
    </rPh>
    <rPh sb="48" eb="50">
      <t>トリク</t>
    </rPh>
    <rPh sb="56" eb="58">
      <t>ジギョウ</t>
    </rPh>
    <rPh sb="58" eb="60">
      <t>ジッシ</t>
    </rPh>
    <rPh sb="63" eb="65">
      <t>チホウ</t>
    </rPh>
    <rPh sb="65" eb="66">
      <t>サイ</t>
    </rPh>
    <rPh sb="66" eb="68">
      <t>ショウカン</t>
    </rPh>
    <rPh sb="68" eb="69">
      <t>キン</t>
    </rPh>
    <rPh sb="70" eb="72">
      <t>ゾウカ</t>
    </rPh>
    <rPh sb="74" eb="76">
      <t>ジギョウ</t>
    </rPh>
    <rPh sb="77" eb="79">
      <t>エイゾク</t>
    </rPh>
    <rPh sb="83" eb="84">
      <t>ウエ</t>
    </rPh>
    <rPh sb="86" eb="88">
      <t>サマザマ</t>
    </rPh>
    <rPh sb="89" eb="91">
      <t>カダイ</t>
    </rPh>
    <rPh sb="92" eb="94">
      <t>ハッセイ</t>
    </rPh>
    <rPh sb="99" eb="101">
      <t>コンゴ</t>
    </rPh>
    <rPh sb="102" eb="104">
      <t>ロウキュウ</t>
    </rPh>
    <rPh sb="104" eb="106">
      <t>シセツ</t>
    </rPh>
    <rPh sb="107" eb="109">
      <t>コウシン</t>
    </rPh>
    <rPh sb="109" eb="111">
      <t>ヒヨウ</t>
    </rPh>
    <rPh sb="111" eb="112">
      <t>ゾウ</t>
    </rPh>
    <rPh sb="113" eb="115">
      <t>シンキ</t>
    </rPh>
    <rPh sb="115" eb="117">
      <t>ジギョウ</t>
    </rPh>
    <rPh sb="118" eb="120">
      <t>ジッシ</t>
    </rPh>
    <rPh sb="121" eb="123">
      <t>ジンコウ</t>
    </rPh>
    <rPh sb="123" eb="125">
      <t>ゲンショウ</t>
    </rPh>
    <rPh sb="126" eb="127">
      <t>トモナ</t>
    </rPh>
    <rPh sb="128" eb="131">
      <t>シヨウリョウ</t>
    </rPh>
    <rPh sb="132" eb="134">
      <t>ゲンショウ</t>
    </rPh>
    <rPh sb="135" eb="137">
      <t>シセツ</t>
    </rPh>
    <rPh sb="137" eb="140">
      <t>タイシンカ</t>
    </rPh>
    <rPh sb="141" eb="143">
      <t>スイシン</t>
    </rPh>
    <rPh sb="144" eb="146">
      <t>サイガイ</t>
    </rPh>
    <rPh sb="151" eb="152">
      <t>ソナ</t>
    </rPh>
    <rPh sb="155" eb="157">
      <t>ジギョウ</t>
    </rPh>
    <rPh sb="157" eb="159">
      <t>ケイゾク</t>
    </rPh>
    <rPh sb="163" eb="164">
      <t>サ</t>
    </rPh>
    <rPh sb="167" eb="168">
      <t>トオ</t>
    </rPh>
    <rPh sb="171" eb="173">
      <t>タイオウ</t>
    </rPh>
    <rPh sb="174" eb="175">
      <t>セマ</t>
    </rPh>
    <rPh sb="183" eb="185">
      <t>ヘイセイ</t>
    </rPh>
    <rPh sb="187" eb="189">
      <t>ネンド</t>
    </rPh>
    <rPh sb="189" eb="190">
      <t>マツ</t>
    </rPh>
    <rPh sb="191" eb="193">
      <t>サクテイ</t>
    </rPh>
    <rPh sb="195" eb="197">
      <t>ケイエイ</t>
    </rPh>
    <rPh sb="197" eb="199">
      <t>センリャク</t>
    </rPh>
    <rPh sb="200" eb="202">
      <t>リコウ</t>
    </rPh>
    <rPh sb="203" eb="205">
      <t>テキセイ</t>
    </rPh>
    <rPh sb="206" eb="208">
      <t>ヘンコウ</t>
    </rPh>
    <rPh sb="209" eb="210">
      <t>オコナ</t>
    </rPh>
    <rPh sb="211" eb="213">
      <t>ジギョウ</t>
    </rPh>
    <rPh sb="213" eb="215">
      <t>ケイゾク</t>
    </rPh>
    <rPh sb="216" eb="217">
      <t>ム</t>
    </rPh>
    <rPh sb="219" eb="220">
      <t>スス</t>
    </rPh>
    <rPh sb="224" eb="2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</si>
</sst>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17-4670-89E0-A3825A8696A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8B17-4670-89E0-A3825A8696A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65.069999999999993</c:v>
                </c:pt>
                <c:pt idx="1">
                  <c:v>63.06</c:v>
                </c:pt>
                <c:pt idx="2">
                  <c:v>70.17</c:v>
                </c:pt>
                <c:pt idx="3">
                  <c:v>73.61</c:v>
                </c:pt>
                <c:pt idx="4">
                  <c:v>60.33</c:v>
                </c:pt>
              </c:numCache>
            </c:numRef>
          </c:val>
          <c:extLst>
            <c:ext xmlns:c16="http://schemas.microsoft.com/office/drawing/2014/chart" uri="{C3380CC4-5D6E-409C-BE32-E72D297353CC}">
              <c16:uniqueId val="{00000000-5EC9-47DD-A8A1-3436D064C1C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5EC9-47DD-A8A1-3436D064C1C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D5-4277-987D-9EFF41CB89D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D5-4277-987D-9EFF41CB89D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FD-4CE9-9B74-3E2C8C0D87A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FD-4CE9-9B74-3E2C8C0D87A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CF-4B11-BADA-334AC269CE2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CF-4B11-BADA-334AC269CE2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D8-4DB4-B01E-B5DF7A69266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D8-4DB4-B01E-B5DF7A69266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1138.06</c:v>
                </c:pt>
                <c:pt idx="1">
                  <c:v>1046.73</c:v>
                </c:pt>
                <c:pt idx="2">
                  <c:v>1353.72</c:v>
                </c:pt>
                <c:pt idx="3">
                  <c:v>1317.64</c:v>
                </c:pt>
                <c:pt idx="4">
                  <c:v>1250.68</c:v>
                </c:pt>
              </c:numCache>
            </c:numRef>
          </c:val>
          <c:extLst>
            <c:ext xmlns:c16="http://schemas.microsoft.com/office/drawing/2014/chart" uri="{C3380CC4-5D6E-409C-BE32-E72D297353CC}">
              <c16:uniqueId val="{00000000-BC9C-494B-A6C7-232019969C8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BC9C-494B-A6C7-232019969C8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44.5</c:v>
                </c:pt>
                <c:pt idx="1">
                  <c:v>41.1</c:v>
                </c:pt>
                <c:pt idx="2">
                  <c:v>42.01</c:v>
                </c:pt>
                <c:pt idx="3">
                  <c:v>41.76</c:v>
                </c:pt>
                <c:pt idx="4">
                  <c:v>40.92</c:v>
                </c:pt>
              </c:numCache>
            </c:numRef>
          </c:val>
          <c:extLst>
            <c:ext xmlns:c16="http://schemas.microsoft.com/office/drawing/2014/chart" uri="{C3380CC4-5D6E-409C-BE32-E72D297353CC}">
              <c16:uniqueId val="{00000000-81AC-4C3A-BC6B-3E069B89BAA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81AC-4C3A-BC6B-3E069B89BAA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450.16</c:v>
                </c:pt>
                <c:pt idx="1">
                  <c:v>490.58</c:v>
                </c:pt>
                <c:pt idx="2">
                  <c:v>505.1</c:v>
                </c:pt>
                <c:pt idx="3">
                  <c:v>510.97</c:v>
                </c:pt>
                <c:pt idx="4">
                  <c:v>542.15</c:v>
                </c:pt>
              </c:numCache>
            </c:numRef>
          </c:val>
          <c:extLst>
            <c:ext xmlns:c16="http://schemas.microsoft.com/office/drawing/2014/chart" uri="{C3380CC4-5D6E-409C-BE32-E72D297353CC}">
              <c16:uniqueId val="{00000000-3CA0-4B61-BDB5-467088B1F49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3CA0-4B61-BDB5-467088B1F49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23.54</c:v>
                </c:pt>
                <c:pt idx="1">
                  <c:v>23.34</c:v>
                </c:pt>
                <c:pt idx="2">
                  <c:v>22.86</c:v>
                </c:pt>
                <c:pt idx="3">
                  <c:v>23.67</c:v>
                </c:pt>
                <c:pt idx="4">
                  <c:v>22.13</c:v>
                </c:pt>
              </c:numCache>
            </c:numRef>
          </c:val>
          <c:extLst>
            <c:ext xmlns:c16="http://schemas.microsoft.com/office/drawing/2014/chart" uri="{C3380CC4-5D6E-409C-BE32-E72D297353CC}">
              <c16:uniqueId val="{00000000-3B96-4531-B699-5746980A90A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3B96-4531-B699-5746980A90A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97.1</c:v>
                </c:pt>
                <c:pt idx="1">
                  <c:v>97.09</c:v>
                </c:pt>
                <c:pt idx="2">
                  <c:v>97.09</c:v>
                </c:pt>
                <c:pt idx="3">
                  <c:v>97.09</c:v>
                </c:pt>
                <c:pt idx="4">
                  <c:v>97.09</c:v>
                </c:pt>
              </c:numCache>
            </c:numRef>
          </c:val>
          <c:extLst>
            <c:ext xmlns:c16="http://schemas.microsoft.com/office/drawing/2014/chart" uri="{C3380CC4-5D6E-409C-BE32-E72D297353CC}">
              <c16:uniqueId val="{00000000-233C-4634-9AEF-2AF791F4AC3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233C-4634-9AEF-2AF791F4AC3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7" zoomScaleNormal="100" workbookViewId="0">
      <selection activeCell="BE57" sqref="BE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柳津町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3297</v>
      </c>
      <c r="AM8" s="67"/>
      <c r="AN8" s="67"/>
      <c r="AO8" s="67"/>
      <c r="AP8" s="67"/>
      <c r="AQ8" s="67"/>
      <c r="AR8" s="67"/>
      <c r="AS8" s="67"/>
      <c r="AT8" s="66">
        <f>データ!$S$6</f>
        <v>175.82</v>
      </c>
      <c r="AU8" s="66"/>
      <c r="AV8" s="66"/>
      <c r="AW8" s="66"/>
      <c r="AX8" s="66"/>
      <c r="AY8" s="66"/>
      <c r="AZ8" s="66"/>
      <c r="BA8" s="66"/>
      <c r="BB8" s="66">
        <f>データ!$T$6</f>
        <v>18.75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92.16</v>
      </c>
      <c r="Q10" s="66"/>
      <c r="R10" s="66"/>
      <c r="S10" s="66"/>
      <c r="T10" s="66"/>
      <c r="U10" s="66"/>
      <c r="V10" s="66"/>
      <c r="W10" s="67">
        <f>データ!$Q$6</f>
        <v>3799</v>
      </c>
      <c r="X10" s="67"/>
      <c r="Y10" s="67"/>
      <c r="Z10" s="67"/>
      <c r="AA10" s="67"/>
      <c r="AB10" s="67"/>
      <c r="AC10" s="67"/>
      <c r="AD10" s="2"/>
      <c r="AE10" s="2"/>
      <c r="AF10" s="2"/>
      <c r="AG10" s="2"/>
      <c r="AH10" s="2"/>
      <c r="AI10" s="2"/>
      <c r="AJ10" s="2"/>
      <c r="AK10" s="2"/>
      <c r="AL10" s="67">
        <f>データ!$U$6</f>
        <v>2987</v>
      </c>
      <c r="AM10" s="67"/>
      <c r="AN10" s="67"/>
      <c r="AO10" s="67"/>
      <c r="AP10" s="67"/>
      <c r="AQ10" s="67"/>
      <c r="AR10" s="67"/>
      <c r="AS10" s="67"/>
      <c r="AT10" s="66">
        <f>データ!$V$6</f>
        <v>31.68</v>
      </c>
      <c r="AU10" s="66"/>
      <c r="AV10" s="66"/>
      <c r="AW10" s="66"/>
      <c r="AX10" s="66"/>
      <c r="AY10" s="66"/>
      <c r="AZ10" s="66"/>
      <c r="BA10" s="66"/>
      <c r="BB10" s="66">
        <f>データ!$W$6</f>
        <v>94.29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oWhNPeV+sO+wl/WGVb1k9f4Tv3ip5i+xh4OTYWTXXsAouuCXWb4Qmf98fjutNPq1a3pjyD8GczmSnSUOcyRCsw==" saltValue="7rxFmNtrv9JZsHzRootql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74233</v>
      </c>
      <c r="D6" s="34">
        <f t="shared" si="3"/>
        <v>47</v>
      </c>
      <c r="E6" s="34">
        <f t="shared" si="3"/>
        <v>1</v>
      </c>
      <c r="F6" s="34">
        <f t="shared" si="3"/>
        <v>0</v>
      </c>
      <c r="G6" s="34">
        <f t="shared" si="3"/>
        <v>0</v>
      </c>
      <c r="H6" s="34" t="str">
        <f t="shared" si="3"/>
        <v>福島県　柳津町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92.16</v>
      </c>
      <c r="Q6" s="35">
        <f t="shared" si="3"/>
        <v>3799</v>
      </c>
      <c r="R6" s="35">
        <f t="shared" si="3"/>
        <v>3297</v>
      </c>
      <c r="S6" s="35">
        <f t="shared" si="3"/>
        <v>175.82</v>
      </c>
      <c r="T6" s="35">
        <f t="shared" si="3"/>
        <v>18.75</v>
      </c>
      <c r="U6" s="35">
        <f t="shared" si="3"/>
        <v>2987</v>
      </c>
      <c r="V6" s="35">
        <f t="shared" si="3"/>
        <v>31.68</v>
      </c>
      <c r="W6" s="35">
        <f t="shared" si="3"/>
        <v>94.29</v>
      </c>
      <c r="X6" s="36">
        <f>IF(X7="",NA(),X7)</f>
        <v>65.069999999999993</v>
      </c>
      <c r="Y6" s="36">
        <f t="shared" ref="Y6:AG6" si="4">IF(Y7="",NA(),Y7)</f>
        <v>63.06</v>
      </c>
      <c r="Z6" s="36">
        <f t="shared" si="4"/>
        <v>70.17</v>
      </c>
      <c r="AA6" s="36">
        <f t="shared" si="4"/>
        <v>73.61</v>
      </c>
      <c r="AB6" s="36">
        <f t="shared" si="4"/>
        <v>60.33</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1138.06</v>
      </c>
      <c r="BF6" s="36">
        <f t="shared" ref="BF6:BN6" si="7">IF(BF7="",NA(),BF7)</f>
        <v>1046.73</v>
      </c>
      <c r="BG6" s="36">
        <f t="shared" si="7"/>
        <v>1353.72</v>
      </c>
      <c r="BH6" s="36">
        <f t="shared" si="7"/>
        <v>1317.64</v>
      </c>
      <c r="BI6" s="36">
        <f t="shared" si="7"/>
        <v>1250.68</v>
      </c>
      <c r="BJ6" s="36">
        <f t="shared" si="7"/>
        <v>1134.67</v>
      </c>
      <c r="BK6" s="36">
        <f t="shared" si="7"/>
        <v>1144.79</v>
      </c>
      <c r="BL6" s="36">
        <f t="shared" si="7"/>
        <v>1061.58</v>
      </c>
      <c r="BM6" s="36">
        <f t="shared" si="7"/>
        <v>1007.7</v>
      </c>
      <c r="BN6" s="36">
        <f t="shared" si="7"/>
        <v>1018.52</v>
      </c>
      <c r="BO6" s="35" t="str">
        <f>IF(BO7="","",IF(BO7="-","【-】","【"&amp;SUBSTITUTE(TEXT(BO7,"#,##0.00"),"-","△")&amp;"】"))</f>
        <v>【1,084.05】</v>
      </c>
      <c r="BP6" s="36">
        <f>IF(BP7="",NA(),BP7)</f>
        <v>44.5</v>
      </c>
      <c r="BQ6" s="36">
        <f t="shared" ref="BQ6:BY6" si="8">IF(BQ7="",NA(),BQ7)</f>
        <v>41.1</v>
      </c>
      <c r="BR6" s="36">
        <f t="shared" si="8"/>
        <v>42.01</v>
      </c>
      <c r="BS6" s="36">
        <f t="shared" si="8"/>
        <v>41.76</v>
      </c>
      <c r="BT6" s="36">
        <f t="shared" si="8"/>
        <v>40.92</v>
      </c>
      <c r="BU6" s="36">
        <f t="shared" si="8"/>
        <v>40.6</v>
      </c>
      <c r="BV6" s="36">
        <f t="shared" si="8"/>
        <v>56.04</v>
      </c>
      <c r="BW6" s="36">
        <f t="shared" si="8"/>
        <v>58.52</v>
      </c>
      <c r="BX6" s="36">
        <f t="shared" si="8"/>
        <v>59.22</v>
      </c>
      <c r="BY6" s="36">
        <f t="shared" si="8"/>
        <v>58.79</v>
      </c>
      <c r="BZ6" s="35" t="str">
        <f>IF(BZ7="","",IF(BZ7="-","【-】","【"&amp;SUBSTITUTE(TEXT(BZ7,"#,##0.00"),"-","△")&amp;"】"))</f>
        <v>【53.46】</v>
      </c>
      <c r="CA6" s="36">
        <f>IF(CA7="",NA(),CA7)</f>
        <v>450.16</v>
      </c>
      <c r="CB6" s="36">
        <f t="shared" ref="CB6:CJ6" si="9">IF(CB7="",NA(),CB7)</f>
        <v>490.58</v>
      </c>
      <c r="CC6" s="36">
        <f t="shared" si="9"/>
        <v>505.1</v>
      </c>
      <c r="CD6" s="36">
        <f t="shared" si="9"/>
        <v>510.97</v>
      </c>
      <c r="CE6" s="36">
        <f t="shared" si="9"/>
        <v>542.15</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23.54</v>
      </c>
      <c r="CM6" s="36">
        <f t="shared" ref="CM6:CU6" si="10">IF(CM7="",NA(),CM7)</f>
        <v>23.34</v>
      </c>
      <c r="CN6" s="36">
        <f t="shared" si="10"/>
        <v>22.86</v>
      </c>
      <c r="CO6" s="36">
        <f t="shared" si="10"/>
        <v>23.67</v>
      </c>
      <c r="CP6" s="36">
        <f t="shared" si="10"/>
        <v>22.13</v>
      </c>
      <c r="CQ6" s="36">
        <f t="shared" si="10"/>
        <v>57.29</v>
      </c>
      <c r="CR6" s="36">
        <f t="shared" si="10"/>
        <v>55.9</v>
      </c>
      <c r="CS6" s="36">
        <f t="shared" si="10"/>
        <v>57.3</v>
      </c>
      <c r="CT6" s="36">
        <f t="shared" si="10"/>
        <v>56.76</v>
      </c>
      <c r="CU6" s="36">
        <f t="shared" si="10"/>
        <v>56.04</v>
      </c>
      <c r="CV6" s="35" t="str">
        <f>IF(CV7="","",IF(CV7="-","【-】","【"&amp;SUBSTITUTE(TEXT(CV7,"#,##0.00"),"-","△")&amp;"】"))</f>
        <v>【54.90】</v>
      </c>
      <c r="CW6" s="36">
        <f>IF(CW7="",NA(),CW7)</f>
        <v>97.1</v>
      </c>
      <c r="CX6" s="36">
        <f t="shared" ref="CX6:DF6" si="11">IF(CX7="",NA(),CX7)</f>
        <v>97.09</v>
      </c>
      <c r="CY6" s="36">
        <f t="shared" si="11"/>
        <v>97.09</v>
      </c>
      <c r="CZ6" s="36">
        <f t="shared" si="11"/>
        <v>97.09</v>
      </c>
      <c r="DA6" s="36">
        <f t="shared" si="11"/>
        <v>97.09</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74233</v>
      </c>
      <c r="D7" s="38">
        <v>47</v>
      </c>
      <c r="E7" s="38">
        <v>1</v>
      </c>
      <c r="F7" s="38">
        <v>0</v>
      </c>
      <c r="G7" s="38">
        <v>0</v>
      </c>
      <c r="H7" s="38" t="s">
        <v>96</v>
      </c>
      <c r="I7" s="38" t="s">
        <v>97</v>
      </c>
      <c r="J7" s="38" t="s">
        <v>98</v>
      </c>
      <c r="K7" s="38" t="s">
        <v>99</v>
      </c>
      <c r="L7" s="38" t="s">
        <v>100</v>
      </c>
      <c r="M7" s="38" t="s">
        <v>101</v>
      </c>
      <c r="N7" s="39" t="s">
        <v>102</v>
      </c>
      <c r="O7" s="39" t="s">
        <v>103</v>
      </c>
      <c r="P7" s="39">
        <v>92.16</v>
      </c>
      <c r="Q7" s="39">
        <v>3799</v>
      </c>
      <c r="R7" s="39">
        <v>3297</v>
      </c>
      <c r="S7" s="39">
        <v>175.82</v>
      </c>
      <c r="T7" s="39">
        <v>18.75</v>
      </c>
      <c r="U7" s="39">
        <v>2987</v>
      </c>
      <c r="V7" s="39">
        <v>31.68</v>
      </c>
      <c r="W7" s="39">
        <v>94.29</v>
      </c>
      <c r="X7" s="39">
        <v>65.069999999999993</v>
      </c>
      <c r="Y7" s="39">
        <v>63.06</v>
      </c>
      <c r="Z7" s="39">
        <v>70.17</v>
      </c>
      <c r="AA7" s="39">
        <v>73.61</v>
      </c>
      <c r="AB7" s="39">
        <v>60.33</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1138.06</v>
      </c>
      <c r="BF7" s="39">
        <v>1046.73</v>
      </c>
      <c r="BG7" s="39">
        <v>1353.72</v>
      </c>
      <c r="BH7" s="39">
        <v>1317.64</v>
      </c>
      <c r="BI7" s="39">
        <v>1250.68</v>
      </c>
      <c r="BJ7" s="39">
        <v>1134.67</v>
      </c>
      <c r="BK7" s="39">
        <v>1144.79</v>
      </c>
      <c r="BL7" s="39">
        <v>1061.58</v>
      </c>
      <c r="BM7" s="39">
        <v>1007.7</v>
      </c>
      <c r="BN7" s="39">
        <v>1018.52</v>
      </c>
      <c r="BO7" s="39">
        <v>1084.05</v>
      </c>
      <c r="BP7" s="39">
        <v>44.5</v>
      </c>
      <c r="BQ7" s="39">
        <v>41.1</v>
      </c>
      <c r="BR7" s="39">
        <v>42.01</v>
      </c>
      <c r="BS7" s="39">
        <v>41.76</v>
      </c>
      <c r="BT7" s="39">
        <v>40.92</v>
      </c>
      <c r="BU7" s="39">
        <v>40.6</v>
      </c>
      <c r="BV7" s="39">
        <v>56.04</v>
      </c>
      <c r="BW7" s="39">
        <v>58.52</v>
      </c>
      <c r="BX7" s="39">
        <v>59.22</v>
      </c>
      <c r="BY7" s="39">
        <v>58.79</v>
      </c>
      <c r="BZ7" s="39">
        <v>53.46</v>
      </c>
      <c r="CA7" s="39">
        <v>450.16</v>
      </c>
      <c r="CB7" s="39">
        <v>490.58</v>
      </c>
      <c r="CC7" s="39">
        <v>505.1</v>
      </c>
      <c r="CD7" s="39">
        <v>510.97</v>
      </c>
      <c r="CE7" s="39">
        <v>542.15</v>
      </c>
      <c r="CF7" s="39">
        <v>440.03</v>
      </c>
      <c r="CG7" s="39">
        <v>304.35000000000002</v>
      </c>
      <c r="CH7" s="39">
        <v>296.3</v>
      </c>
      <c r="CI7" s="39">
        <v>292.89999999999998</v>
      </c>
      <c r="CJ7" s="39">
        <v>298.25</v>
      </c>
      <c r="CK7" s="39">
        <v>300.47000000000003</v>
      </c>
      <c r="CL7" s="39">
        <v>23.54</v>
      </c>
      <c r="CM7" s="39">
        <v>23.34</v>
      </c>
      <c r="CN7" s="39">
        <v>22.86</v>
      </c>
      <c r="CO7" s="39">
        <v>23.67</v>
      </c>
      <c r="CP7" s="39">
        <v>22.13</v>
      </c>
      <c r="CQ7" s="39">
        <v>57.29</v>
      </c>
      <c r="CR7" s="39">
        <v>55.9</v>
      </c>
      <c r="CS7" s="39">
        <v>57.3</v>
      </c>
      <c r="CT7" s="39">
        <v>56.76</v>
      </c>
      <c r="CU7" s="39">
        <v>56.04</v>
      </c>
      <c r="CV7" s="39">
        <v>54.9</v>
      </c>
      <c r="CW7" s="39">
        <v>97.1</v>
      </c>
      <c r="CX7" s="39">
        <v>97.09</v>
      </c>
      <c r="CY7" s="39">
        <v>97.09</v>
      </c>
      <c r="CZ7" s="39">
        <v>97.09</v>
      </c>
      <c r="DA7" s="39">
        <v>97.09</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cp:lastPrinted>2021-01-18T03:00:07Z</cp:lastPrinted>
  <dcterms:created xsi:type="dcterms:W3CDTF">2020-12-04T02:19:20Z</dcterms:created>
  <dcterms:modified xsi:type="dcterms:W3CDTF">2021-01-18T04:10:41Z</dcterms:modified>
  <cp:category/>
</cp:coreProperties>
</file>