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124\Desktop\【経営比較分析表】2019_074454_47_010\"/>
    </mc:Choice>
  </mc:AlternateContent>
  <workbookProtection workbookAlgorithmName="SHA-512" workbookHashValue="EpwsfD80N4K7dsgW/XU9UPEie96RLtZETgIUO0C8eOQyS/WxjkPCXIvJ8z6T3tVb8hkxOKO5UmiiPfdwQktLXA==" workbookSaltValue="6V3KWffYcaqdShhsSOxks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<sst xmlns="http://schemas.openxmlformats.org/spreadsheetml/2006/main" count="233" uniqueCount="117">
  <si>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</si>
  <si>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</si>
  <si>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</si>
  <si>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</si>
  <si>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</si>
  <si>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</si>
  <si>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</si>
  <si>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</si>
  <si>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</si>
  <si>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</si>
  <si>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</si>
  <si>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</si>
  <si>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</si>
  <si>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</si>
  <si>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</si>
  <si>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</si>
  <si>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</si>
  <si>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</si>
  <si>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</si>
  <si>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</si>
  <si>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</si>
  <si>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</si>
  <si>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</si>
  <si>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</si>
  <si>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</si>
  <si>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</si>
  <si>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</si>
  <si>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</si>
  <si>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</si>
  <si>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</si>
  <si>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</si>
  <si>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</si>
  <si>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</si>
  <si>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</si>
  <si>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</si>
  <si>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</si>
  <si>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</si>
  <si>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</si>
  <si>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</si>
  <si>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</si>
  <si>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</si>
  <si>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</si>
  <si>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</si>
  <si>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</si>
  <si>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</si>
  <si>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</si>
  <si>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</si>
  <si>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</si>
  <si>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</si>
  <si>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</si>
  <si>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</si>
  <si>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</si>
  <si>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</si>
  <si>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</si>
  <si>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</si>
  <si>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</si>
  <si>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</si>
  <si>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</si>
  <si>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</si>
  <si>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</si>
  <si>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</si>
  <si>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</si>
  <si>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</si>
  <si>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</si>
  <si>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</si>
  <si>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</si>
  <si>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</si>
  <si>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</si>
  <si>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</si>
  <si>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</si>
  <si>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</si>
  <si>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</si>
  <si>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</si>
  <si>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</si>
  <si>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</si>
  <si>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</si>
  <si>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</si>
  <si>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</si>
  <si>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</si>
  <si>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</si>
  <si>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</si>
  <si>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</si>
  <si>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</si>
  <si>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</si>
  <si>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</si>
  <si>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</si>
  <si>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</si>
  <si>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</si>
  <si>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</si>
  <si>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</si>
  <si>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</si>
  <si>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</si>
  <si>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</si>
  <si>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</si>
  <si>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</si>
  <si>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</si>
  <si>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</si>
  <si>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</si>
  <si>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</si>
  <si>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</si>
  <si>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</si>
  <si>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</si>
  <si>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</si>
  <si>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</si>
  <si>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</si>
  <si>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</si>
  <si>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</si>
  <si>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</si>
  <si>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</si>
  <si>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</si>
  <si>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</si>
  <si>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</si>
  <si>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</si>
  <si>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</si>
  <si>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水道管の管路の更新率は最近5年間の平均では類似団体の平均を上回っているが、修繕費用は高額なため配水施設などの維持管理費とともに長期的な視点での改修計画を検討する必要がある。</t>
    <phoneticPr fontId="4"/>
  </si>
  <si>
    <t xml:space="preserve">  当該事業は新たな設備投資を進めており、令和元年度に金山町統合簡水事業として経営統合を完了した。しかし、収益的収支比率が100%を下回っており、年度によっては70%台の当該比率の年度もあるため、事業の経営改善を進めていく必要がある。
　原因として同規模の自治体に比べて料金回収率は上回っているもの、給水原価及び施設利用率が下回っているため経営の効率性が低下していることが考えられる。給水区域の拡大も進めているが、高齢化率の上昇及び人口の減少、さらには空家が増加している。現在は大規模災害の各種復旧工事が行われているため使用料収入が増加しているものの、事業終了後は使用料収入の大幅な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も今後は検討する必要がある。</t>
    <rPh sb="39" eb="41">
      <t>ケイエイ</t>
    </rPh>
    <rPh sb="41" eb="43">
      <t>トウゴウ</t>
    </rPh>
    <rPh sb="44" eb="46">
      <t>カンリョウ</t>
    </rPh>
    <rPh sb="288" eb="290">
      <t>オオハバ</t>
    </rPh>
    <phoneticPr fontId="4"/>
  </si>
  <si>
    <t>　現時点では収益的収支比率が100%を下回っている。今後は人口減少や高齢化の問題から使用料収入の減少が予想され、収入の面でも大きな課題となる。また。当町では地理的要因から一定の地区ごとに水源地や配水施設があり、施設の維持管理費についても大きな課題となる。今後の公営企業会計への導入に向けて、経営の長期的な視点から施設管理の効率化及び維持費用の平準化、さらには使用料の改定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</si>
</sst>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0.53</c:v>
                </c:pt>
                <c:pt idx="1">
                  <c:v>0</c:v>
                </c:pt>
                <c:pt idx="2" formatCode="#,##0.00;&quot;△&quot;#,##0.00;&quot;-&quot;">
                  <c:v>3.69</c:v>
                </c:pt>
                <c:pt idx="3" formatCode="#,##0.00;&quot;△&quot;#,##0.00;&quot;-&quot;">
                  <c:v>2.0099999999999998</c:v>
                </c:pt>
                <c:pt idx="4" formatCode="#,##0.00;&quot;△&quot;#,##0.00;&quot;-&quot;">
                  <c:v>0.46</c:v>
                </c:pt>
              </c:numCache>
            </c:numRef>
          </c:val>
          <c:extLst xmlns:c16r2="http://schemas.microsoft.com/office/drawing/2015/06/chart">
            <c:ext xmlns:c16="http://schemas.microsoft.com/office/drawing/2014/chart" uri="{C3380CC4-5D6E-409C-BE32-E72D297353CC}">
              <c16:uniqueId val="{00000000-0D5C-46EF-89AE-C43462275F35}"/>
            </c:ext>
          </c:extLst>
        </c:ser>
        <c:dLbls>
          <c:showLegendKey val="0"/>
          <c:showVal val="0"/>
          <c:showCatName val="0"/>
          <c:showSerName val="0"/>
          <c:showPercent val="0"/>
          <c:showBubbleSize val="0"/>
        </c:dLbls>
        <c:gapWidth val="150"/>
        <c:axId val="136367088"/>
        <c:axId val="23971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0D5C-46EF-89AE-C43462275F35}"/>
            </c:ext>
          </c:extLst>
        </c:ser>
        <c:dLbls>
          <c:showLegendKey val="0"/>
          <c:showVal val="0"/>
          <c:showCatName val="0"/>
          <c:showSerName val="0"/>
          <c:showPercent val="0"/>
          <c:showBubbleSize val="0"/>
        </c:dLbls>
        <c:marker val="1"/>
        <c:smooth val="0"/>
        <c:axId val="136367088"/>
        <c:axId val="239717800"/>
      </c:lineChart>
      <c:dateAx>
        <c:axId val="136367088"/>
        <c:scaling>
          <c:orientation val="minMax"/>
        </c:scaling>
        <c:delete val="1"/>
        <c:axPos val="b"/>
        <c:numFmt formatCode="&quot;H&quot;yy" sourceLinked="1"/>
        <c:majorTickMark val="none"/>
        <c:minorTickMark val="none"/>
        <c:tickLblPos val="none"/>
        <c:crossAx val="239717800"/>
        <c:crosses val="autoZero"/>
        <c:auto val="1"/>
        <c:lblOffset val="100"/>
        <c:baseTimeUnit val="years"/>
      </c:dateAx>
      <c:valAx>
        <c:axId val="2397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80.209999999999994</c:v>
                </c:pt>
                <c:pt idx="1">
                  <c:v>74.58</c:v>
                </c:pt>
                <c:pt idx="2">
                  <c:v>80.56</c:v>
                </c:pt>
                <c:pt idx="3">
                  <c:v>73.489999999999995</c:v>
                </c:pt>
                <c:pt idx="4">
                  <c:v>74.86</c:v>
                </c:pt>
              </c:numCache>
            </c:numRef>
          </c:val>
          <c:extLst xmlns:c16r2="http://schemas.microsoft.com/office/drawing/2015/06/chart">
            <c:ext xmlns:c16="http://schemas.microsoft.com/office/drawing/2014/chart" uri="{C3380CC4-5D6E-409C-BE32-E72D297353CC}">
              <c16:uniqueId val="{00000000-9D74-4514-AD32-F6AF1C6A36D9}"/>
            </c:ext>
          </c:extLst>
        </c:ser>
        <c:dLbls>
          <c:showLegendKey val="0"/>
          <c:showVal val="0"/>
          <c:showCatName val="0"/>
          <c:showSerName val="0"/>
          <c:showPercent val="0"/>
          <c:showBubbleSize val="0"/>
        </c:dLbls>
        <c:gapWidth val="150"/>
        <c:axId val="239718224"/>
        <c:axId val="2397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9D74-4514-AD32-F6AF1C6A36D9}"/>
            </c:ext>
          </c:extLst>
        </c:ser>
        <c:dLbls>
          <c:showLegendKey val="0"/>
          <c:showVal val="0"/>
          <c:showCatName val="0"/>
          <c:showSerName val="0"/>
          <c:showPercent val="0"/>
          <c:showBubbleSize val="0"/>
        </c:dLbls>
        <c:marker val="1"/>
        <c:smooth val="0"/>
        <c:axId val="239718224"/>
        <c:axId val="239716528"/>
      </c:lineChart>
      <c:dateAx>
        <c:axId val="239718224"/>
        <c:scaling>
          <c:orientation val="minMax"/>
        </c:scaling>
        <c:delete val="1"/>
        <c:axPos val="b"/>
        <c:numFmt formatCode="&quot;H&quot;yy" sourceLinked="1"/>
        <c:majorTickMark val="none"/>
        <c:minorTickMark val="none"/>
        <c:tickLblPos val="none"/>
        <c:crossAx val="239716528"/>
        <c:crosses val="autoZero"/>
        <c:auto val="1"/>
        <c:lblOffset val="100"/>
        <c:baseTimeUnit val="years"/>
      </c:dateAx>
      <c:valAx>
        <c:axId val="2397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55-4C89-87D3-889E741D4E49}"/>
            </c:ext>
          </c:extLst>
        </c:ser>
        <c:dLbls>
          <c:showLegendKey val="0"/>
          <c:showVal val="0"/>
          <c:showCatName val="0"/>
          <c:showSerName val="0"/>
          <c:showPercent val="0"/>
          <c:showBubbleSize val="0"/>
        </c:dLbls>
        <c:gapWidth val="150"/>
        <c:axId val="327827968"/>
        <c:axId val="3278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55-4C89-87D3-889E741D4E49}"/>
            </c:ext>
          </c:extLst>
        </c:ser>
        <c:dLbls>
          <c:showLegendKey val="0"/>
          <c:showVal val="0"/>
          <c:showCatName val="0"/>
          <c:showSerName val="0"/>
          <c:showPercent val="0"/>
          <c:showBubbleSize val="0"/>
        </c:dLbls>
        <c:marker val="1"/>
        <c:smooth val="0"/>
        <c:axId val="327827968"/>
        <c:axId val="327829664"/>
      </c:lineChart>
      <c:dateAx>
        <c:axId val="327827968"/>
        <c:scaling>
          <c:orientation val="minMax"/>
        </c:scaling>
        <c:delete val="1"/>
        <c:axPos val="b"/>
        <c:numFmt formatCode="&quot;H&quot;yy" sourceLinked="1"/>
        <c:majorTickMark val="none"/>
        <c:minorTickMark val="none"/>
        <c:tickLblPos val="none"/>
        <c:crossAx val="327829664"/>
        <c:crosses val="autoZero"/>
        <c:auto val="1"/>
        <c:lblOffset val="100"/>
        <c:baseTimeUnit val="years"/>
      </c:dateAx>
      <c:valAx>
        <c:axId val="3278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52-4602-B25A-B03D4D0D17E7}"/>
            </c:ext>
          </c:extLst>
        </c:ser>
        <c:dLbls>
          <c:showLegendKey val="0"/>
          <c:showVal val="0"/>
          <c:showCatName val="0"/>
          <c:showSerName val="0"/>
          <c:showPercent val="0"/>
          <c:showBubbleSize val="0"/>
        </c:dLbls>
        <c:gapWidth val="150"/>
        <c:axId val="327823728"/>
        <c:axId val="32783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52-4602-B25A-B03D4D0D17E7}"/>
            </c:ext>
          </c:extLst>
        </c:ser>
        <c:dLbls>
          <c:showLegendKey val="0"/>
          <c:showVal val="0"/>
          <c:showCatName val="0"/>
          <c:showSerName val="0"/>
          <c:showPercent val="0"/>
          <c:showBubbleSize val="0"/>
        </c:dLbls>
        <c:marker val="1"/>
        <c:smooth val="0"/>
        <c:axId val="327823728"/>
        <c:axId val="327830088"/>
      </c:lineChart>
      <c:dateAx>
        <c:axId val="327823728"/>
        <c:scaling>
          <c:orientation val="minMax"/>
        </c:scaling>
        <c:delete val="1"/>
        <c:axPos val="b"/>
        <c:numFmt formatCode="&quot;H&quot;yy" sourceLinked="1"/>
        <c:majorTickMark val="none"/>
        <c:minorTickMark val="none"/>
        <c:tickLblPos val="none"/>
        <c:crossAx val="327830088"/>
        <c:crosses val="autoZero"/>
        <c:auto val="1"/>
        <c:lblOffset val="100"/>
        <c:baseTimeUnit val="years"/>
      </c:dateAx>
      <c:valAx>
        <c:axId val="32783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7B-493A-8AFA-5D0665200833}"/>
            </c:ext>
          </c:extLst>
        </c:ser>
        <c:dLbls>
          <c:showLegendKey val="0"/>
          <c:showVal val="0"/>
          <c:showCatName val="0"/>
          <c:showSerName val="0"/>
          <c:showPercent val="0"/>
          <c:showBubbleSize val="0"/>
        </c:dLbls>
        <c:gapWidth val="150"/>
        <c:axId val="327827120"/>
        <c:axId val="3278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7B-493A-8AFA-5D0665200833}"/>
            </c:ext>
          </c:extLst>
        </c:ser>
        <c:dLbls>
          <c:showLegendKey val="0"/>
          <c:showVal val="0"/>
          <c:showCatName val="0"/>
          <c:showSerName val="0"/>
          <c:showPercent val="0"/>
          <c:showBubbleSize val="0"/>
        </c:dLbls>
        <c:marker val="1"/>
        <c:smooth val="0"/>
        <c:axId val="327827120"/>
        <c:axId val="327826272"/>
      </c:lineChart>
      <c:dateAx>
        <c:axId val="327827120"/>
        <c:scaling>
          <c:orientation val="minMax"/>
        </c:scaling>
        <c:delete val="1"/>
        <c:axPos val="b"/>
        <c:numFmt formatCode="&quot;H&quot;yy" sourceLinked="1"/>
        <c:majorTickMark val="none"/>
        <c:minorTickMark val="none"/>
        <c:tickLblPos val="none"/>
        <c:crossAx val="327826272"/>
        <c:crosses val="autoZero"/>
        <c:auto val="1"/>
        <c:lblOffset val="100"/>
        <c:baseTimeUnit val="years"/>
      </c:dateAx>
      <c:valAx>
        <c:axId val="3278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2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98-4182-A769-7CABA2C05946}"/>
            </c:ext>
          </c:extLst>
        </c:ser>
        <c:dLbls>
          <c:showLegendKey val="0"/>
          <c:showVal val="0"/>
          <c:showCatName val="0"/>
          <c:showSerName val="0"/>
          <c:showPercent val="0"/>
          <c:showBubbleSize val="0"/>
        </c:dLbls>
        <c:gapWidth val="150"/>
        <c:axId val="328185136"/>
        <c:axId val="3281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98-4182-A769-7CABA2C05946}"/>
            </c:ext>
          </c:extLst>
        </c:ser>
        <c:dLbls>
          <c:showLegendKey val="0"/>
          <c:showVal val="0"/>
          <c:showCatName val="0"/>
          <c:showSerName val="0"/>
          <c:showPercent val="0"/>
          <c:showBubbleSize val="0"/>
        </c:dLbls>
        <c:marker val="1"/>
        <c:smooth val="0"/>
        <c:axId val="328185136"/>
        <c:axId val="328180896"/>
      </c:lineChart>
      <c:dateAx>
        <c:axId val="328185136"/>
        <c:scaling>
          <c:orientation val="minMax"/>
        </c:scaling>
        <c:delete val="1"/>
        <c:axPos val="b"/>
        <c:numFmt formatCode="&quot;H&quot;yy" sourceLinked="1"/>
        <c:majorTickMark val="none"/>
        <c:minorTickMark val="none"/>
        <c:tickLblPos val="none"/>
        <c:crossAx val="328180896"/>
        <c:crosses val="autoZero"/>
        <c:auto val="1"/>
        <c:lblOffset val="100"/>
        <c:baseTimeUnit val="years"/>
      </c:dateAx>
      <c:valAx>
        <c:axId val="3281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1112.19</c:v>
                </c:pt>
                <c:pt idx="1">
                  <c:v>1248.42</c:v>
                </c:pt>
                <c:pt idx="2">
                  <c:v>1271.75</c:v>
                </c:pt>
                <c:pt idx="3">
                  <c:v>1252.6500000000001</c:v>
                </c:pt>
                <c:pt idx="4">
                  <c:v>1327.39</c:v>
                </c:pt>
              </c:numCache>
            </c:numRef>
          </c:val>
          <c:extLst xmlns:c16r2="http://schemas.microsoft.com/office/drawing/2015/06/chart">
            <c:ext xmlns:c16="http://schemas.microsoft.com/office/drawing/2014/chart" uri="{C3380CC4-5D6E-409C-BE32-E72D297353CC}">
              <c16:uniqueId val="{00000000-AAA0-4246-B091-F906FA38E05D}"/>
            </c:ext>
          </c:extLst>
        </c:ser>
        <c:dLbls>
          <c:showLegendKey val="0"/>
          <c:showVal val="0"/>
          <c:showCatName val="0"/>
          <c:showSerName val="0"/>
          <c:showPercent val="0"/>
          <c:showBubbleSize val="0"/>
        </c:dLbls>
        <c:gapWidth val="150"/>
        <c:axId val="328182592"/>
        <c:axId val="32818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AAA0-4246-B091-F906FA38E05D}"/>
            </c:ext>
          </c:extLst>
        </c:ser>
        <c:dLbls>
          <c:showLegendKey val="0"/>
          <c:showVal val="0"/>
          <c:showCatName val="0"/>
          <c:showSerName val="0"/>
          <c:showPercent val="0"/>
          <c:showBubbleSize val="0"/>
        </c:dLbls>
        <c:marker val="1"/>
        <c:smooth val="0"/>
        <c:axId val="328182592"/>
        <c:axId val="328183440"/>
      </c:lineChart>
      <c:dateAx>
        <c:axId val="328182592"/>
        <c:scaling>
          <c:orientation val="minMax"/>
        </c:scaling>
        <c:delete val="1"/>
        <c:axPos val="b"/>
        <c:numFmt formatCode="&quot;H&quot;yy" sourceLinked="1"/>
        <c:majorTickMark val="none"/>
        <c:minorTickMark val="none"/>
        <c:tickLblPos val="none"/>
        <c:crossAx val="328183440"/>
        <c:crosses val="autoZero"/>
        <c:auto val="1"/>
        <c:lblOffset val="100"/>
        <c:baseTimeUnit val="years"/>
      </c:dateAx>
      <c:valAx>
        <c:axId val="32818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65.53</c:v>
                </c:pt>
                <c:pt idx="1">
                  <c:v>64</c:v>
                </c:pt>
                <c:pt idx="2">
                  <c:v>63.96</c:v>
                </c:pt>
                <c:pt idx="3">
                  <c:v>61.39</c:v>
                </c:pt>
                <c:pt idx="4">
                  <c:v>57.89</c:v>
                </c:pt>
              </c:numCache>
            </c:numRef>
          </c:val>
          <c:extLst xmlns:c16r2="http://schemas.microsoft.com/office/drawing/2015/06/chart">
            <c:ext xmlns:c16="http://schemas.microsoft.com/office/drawing/2014/chart" uri="{C3380CC4-5D6E-409C-BE32-E72D297353CC}">
              <c16:uniqueId val="{00000000-3D5D-4CB3-9C08-7921211FDDF3}"/>
            </c:ext>
          </c:extLst>
        </c:ser>
        <c:dLbls>
          <c:showLegendKey val="0"/>
          <c:showVal val="0"/>
          <c:showCatName val="0"/>
          <c:showSerName val="0"/>
          <c:showPercent val="0"/>
          <c:showBubbleSize val="0"/>
        </c:dLbls>
        <c:gapWidth val="150"/>
        <c:axId val="328183864"/>
        <c:axId val="32818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3D5D-4CB3-9C08-7921211FDDF3}"/>
            </c:ext>
          </c:extLst>
        </c:ser>
        <c:dLbls>
          <c:showLegendKey val="0"/>
          <c:showVal val="0"/>
          <c:showCatName val="0"/>
          <c:showSerName val="0"/>
          <c:showPercent val="0"/>
          <c:showBubbleSize val="0"/>
        </c:dLbls>
        <c:marker val="1"/>
        <c:smooth val="0"/>
        <c:axId val="328183864"/>
        <c:axId val="328181744"/>
      </c:lineChart>
      <c:dateAx>
        <c:axId val="328183864"/>
        <c:scaling>
          <c:orientation val="minMax"/>
        </c:scaling>
        <c:delete val="1"/>
        <c:axPos val="b"/>
        <c:numFmt formatCode="&quot;H&quot;yy" sourceLinked="1"/>
        <c:majorTickMark val="none"/>
        <c:minorTickMark val="none"/>
        <c:tickLblPos val="none"/>
        <c:crossAx val="328181744"/>
        <c:crosses val="autoZero"/>
        <c:auto val="1"/>
        <c:lblOffset val="100"/>
        <c:baseTimeUnit val="years"/>
      </c:dateAx>
      <c:valAx>
        <c:axId val="3281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374.46</c:v>
                </c:pt>
                <c:pt idx="1">
                  <c:v>420.5</c:v>
                </c:pt>
                <c:pt idx="2">
                  <c:v>433.89</c:v>
                </c:pt>
                <c:pt idx="3">
                  <c:v>429.92</c:v>
                </c:pt>
                <c:pt idx="4">
                  <c:v>497.05</c:v>
                </c:pt>
              </c:numCache>
            </c:numRef>
          </c:val>
          <c:extLst xmlns:c16r2="http://schemas.microsoft.com/office/drawing/2015/06/chart">
            <c:ext xmlns:c16="http://schemas.microsoft.com/office/drawing/2014/chart" uri="{C3380CC4-5D6E-409C-BE32-E72D297353CC}">
              <c16:uniqueId val="{00000000-B4BA-4358-8FF3-FDFC714F3B86}"/>
            </c:ext>
          </c:extLst>
        </c:ser>
        <c:dLbls>
          <c:showLegendKey val="0"/>
          <c:showVal val="0"/>
          <c:showCatName val="0"/>
          <c:showSerName val="0"/>
          <c:showPercent val="0"/>
          <c:showBubbleSize val="0"/>
        </c:dLbls>
        <c:gapWidth val="150"/>
        <c:axId val="328181320"/>
        <c:axId val="32817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B4BA-4358-8FF3-FDFC714F3B86}"/>
            </c:ext>
          </c:extLst>
        </c:ser>
        <c:dLbls>
          <c:showLegendKey val="0"/>
          <c:showVal val="0"/>
          <c:showCatName val="0"/>
          <c:showSerName val="0"/>
          <c:showPercent val="0"/>
          <c:showBubbleSize val="0"/>
        </c:dLbls>
        <c:marker val="1"/>
        <c:smooth val="0"/>
        <c:axId val="328181320"/>
        <c:axId val="328178776"/>
      </c:lineChart>
      <c:dateAx>
        <c:axId val="328181320"/>
        <c:scaling>
          <c:orientation val="minMax"/>
        </c:scaling>
        <c:delete val="1"/>
        <c:axPos val="b"/>
        <c:numFmt formatCode="&quot;H&quot;yy" sourceLinked="1"/>
        <c:majorTickMark val="none"/>
        <c:minorTickMark val="none"/>
        <c:tickLblPos val="none"/>
        <c:crossAx val="328178776"/>
        <c:crosses val="autoZero"/>
        <c:auto val="1"/>
        <c:lblOffset val="100"/>
        <c:baseTimeUnit val="years"/>
      </c:dateAx>
      <c:valAx>
        <c:axId val="32817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45.11</c:v>
                </c:pt>
                <c:pt idx="1">
                  <c:v>42.24</c:v>
                </c:pt>
                <c:pt idx="2">
                  <c:v>38.520000000000003</c:v>
                </c:pt>
                <c:pt idx="3">
                  <c:v>43.76</c:v>
                </c:pt>
                <c:pt idx="4">
                  <c:v>42.68</c:v>
                </c:pt>
              </c:numCache>
            </c:numRef>
          </c:val>
          <c:extLst xmlns:c16r2="http://schemas.microsoft.com/office/drawing/2015/06/chart">
            <c:ext xmlns:c16="http://schemas.microsoft.com/office/drawing/2014/chart" uri="{C3380CC4-5D6E-409C-BE32-E72D297353CC}">
              <c16:uniqueId val="{00000000-CE11-44BE-A2B5-091F1203B2B8}"/>
            </c:ext>
          </c:extLst>
        </c:ser>
        <c:dLbls>
          <c:showLegendKey val="0"/>
          <c:showVal val="0"/>
          <c:showCatName val="0"/>
          <c:showSerName val="0"/>
          <c:showPercent val="0"/>
          <c:showBubbleSize val="0"/>
        </c:dLbls>
        <c:gapWidth val="150"/>
        <c:axId val="328184712"/>
        <c:axId val="3281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CE11-44BE-A2B5-091F1203B2B8}"/>
            </c:ext>
          </c:extLst>
        </c:ser>
        <c:dLbls>
          <c:showLegendKey val="0"/>
          <c:showVal val="0"/>
          <c:showCatName val="0"/>
          <c:showSerName val="0"/>
          <c:showPercent val="0"/>
          <c:showBubbleSize val="0"/>
        </c:dLbls>
        <c:marker val="1"/>
        <c:smooth val="0"/>
        <c:axId val="328184712"/>
        <c:axId val="328179624"/>
      </c:lineChart>
      <c:dateAx>
        <c:axId val="328184712"/>
        <c:scaling>
          <c:orientation val="minMax"/>
        </c:scaling>
        <c:delete val="1"/>
        <c:axPos val="b"/>
        <c:numFmt formatCode="&quot;H&quot;yy" sourceLinked="1"/>
        <c:majorTickMark val="none"/>
        <c:minorTickMark val="none"/>
        <c:tickLblPos val="none"/>
        <c:crossAx val="328179624"/>
        <c:crosses val="autoZero"/>
        <c:auto val="1"/>
        <c:lblOffset val="100"/>
        <c:baseTimeUnit val="years"/>
      </c:dateAx>
      <c:valAx>
        <c:axId val="3281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73.709999999999994</c:v>
                </c:pt>
                <c:pt idx="1">
                  <c:v>70.45</c:v>
                </c:pt>
                <c:pt idx="2">
                  <c:v>76.739999999999995</c:v>
                </c:pt>
                <c:pt idx="3">
                  <c:v>76.209999999999994</c:v>
                </c:pt>
                <c:pt idx="4">
                  <c:v>68.760000000000005</c:v>
                </c:pt>
              </c:numCache>
            </c:numRef>
          </c:val>
          <c:extLst xmlns:c16r2="http://schemas.microsoft.com/office/drawing/2015/06/chart">
            <c:ext xmlns:c16="http://schemas.microsoft.com/office/drawing/2014/chart" uri="{C3380CC4-5D6E-409C-BE32-E72D297353CC}">
              <c16:uniqueId val="{00000000-338F-4F4B-BF34-BF6534F8314E}"/>
            </c:ext>
          </c:extLst>
        </c:ser>
        <c:dLbls>
          <c:showLegendKey val="0"/>
          <c:showVal val="0"/>
          <c:showCatName val="0"/>
          <c:showSerName val="0"/>
          <c:showPercent val="0"/>
          <c:showBubbleSize val="0"/>
        </c:dLbls>
        <c:gapWidth val="150"/>
        <c:axId val="240597496"/>
        <c:axId val="24059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338F-4F4B-BF34-BF6534F8314E}"/>
            </c:ext>
          </c:extLst>
        </c:ser>
        <c:dLbls>
          <c:showLegendKey val="0"/>
          <c:showVal val="0"/>
          <c:showCatName val="0"/>
          <c:showSerName val="0"/>
          <c:showPercent val="0"/>
          <c:showBubbleSize val="0"/>
        </c:dLbls>
        <c:marker val="1"/>
        <c:smooth val="0"/>
        <c:axId val="240597496"/>
        <c:axId val="240595376"/>
      </c:lineChart>
      <c:dateAx>
        <c:axId val="240597496"/>
        <c:scaling>
          <c:orientation val="minMax"/>
        </c:scaling>
        <c:delete val="1"/>
        <c:axPos val="b"/>
        <c:numFmt formatCode="&quot;H&quot;yy" sourceLinked="1"/>
        <c:majorTickMark val="none"/>
        <c:minorTickMark val="none"/>
        <c:tickLblPos val="none"/>
        <c:crossAx val="240595376"/>
        <c:crosses val="autoZero"/>
        <c:auto val="1"/>
        <c:lblOffset val="100"/>
        <c:baseTimeUnit val="years"/>
      </c:dateAx>
      <c:valAx>
        <c:axId val="24059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金山町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1998</v>
      </c>
      <c r="AM8" s="67"/>
      <c r="AN8" s="67"/>
      <c r="AO8" s="67"/>
      <c r="AP8" s="67"/>
      <c r="AQ8" s="67"/>
      <c r="AR8" s="67"/>
      <c r="AS8" s="67"/>
      <c r="AT8" s="66">
        <f>データ!$S$6</f>
        <v>293.92</v>
      </c>
      <c r="AU8" s="66"/>
      <c r="AV8" s="66"/>
      <c r="AW8" s="66"/>
      <c r="AX8" s="66"/>
      <c r="AY8" s="66"/>
      <c r="AZ8" s="66"/>
      <c r="BA8" s="66"/>
      <c r="BB8" s="66">
        <f>データ!$T$6</f>
        <v>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91.8</v>
      </c>
      <c r="Q10" s="66"/>
      <c r="R10" s="66"/>
      <c r="S10" s="66"/>
      <c r="T10" s="66"/>
      <c r="U10" s="66"/>
      <c r="V10" s="66"/>
      <c r="W10" s="67">
        <f>データ!$Q$6</f>
        <v>4233</v>
      </c>
      <c r="X10" s="67"/>
      <c r="Y10" s="67"/>
      <c r="Z10" s="67"/>
      <c r="AA10" s="67"/>
      <c r="AB10" s="67"/>
      <c r="AC10" s="67"/>
      <c r="AD10" s="2"/>
      <c r="AE10" s="2"/>
      <c r="AF10" s="2"/>
      <c r="AG10" s="2"/>
      <c r="AH10" s="2"/>
      <c r="AI10" s="2"/>
      <c r="AJ10" s="2"/>
      <c r="AK10" s="2"/>
      <c r="AL10" s="67">
        <f>データ!$U$6</f>
        <v>1803</v>
      </c>
      <c r="AM10" s="67"/>
      <c r="AN10" s="67"/>
      <c r="AO10" s="67"/>
      <c r="AP10" s="67"/>
      <c r="AQ10" s="67"/>
      <c r="AR10" s="67"/>
      <c r="AS10" s="67"/>
      <c r="AT10" s="66">
        <f>データ!$V$6</f>
        <v>2.36</v>
      </c>
      <c r="AU10" s="66"/>
      <c r="AV10" s="66"/>
      <c r="AW10" s="66"/>
      <c r="AX10" s="66"/>
      <c r="AY10" s="66"/>
      <c r="AZ10" s="66"/>
      <c r="BA10" s="66"/>
      <c r="BB10" s="66">
        <f>データ!$W$6</f>
        <v>763.98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B21CesDsnlxbSQIICWygjmai9HyUoLhLJBg5efjaxfQ3wnkCptDkTIp+JKpq1WR0akUUTUSYFXypATm+DYux1A==" saltValue="qeEZzKPhd6vWtoWSjMAQ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74454</v>
      </c>
      <c r="D6" s="34">
        <f t="shared" si="3"/>
        <v>47</v>
      </c>
      <c r="E6" s="34">
        <f t="shared" si="3"/>
        <v>1</v>
      </c>
      <c r="F6" s="34">
        <f t="shared" si="3"/>
        <v>0</v>
      </c>
      <c r="G6" s="34">
        <f t="shared" si="3"/>
        <v>0</v>
      </c>
      <c r="H6" s="34" t="str">
        <f t="shared" si="3"/>
        <v>福島県　金山町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91.8</v>
      </c>
      <c r="Q6" s="35">
        <f t="shared" si="3"/>
        <v>4233</v>
      </c>
      <c r="R6" s="35">
        <f t="shared" si="3"/>
        <v>1998</v>
      </c>
      <c r="S6" s="35">
        <f t="shared" si="3"/>
        <v>293.92</v>
      </c>
      <c r="T6" s="35">
        <f t="shared" si="3"/>
        <v>6.8</v>
      </c>
      <c r="U6" s="35">
        <f t="shared" si="3"/>
        <v>1803</v>
      </c>
      <c r="V6" s="35">
        <f t="shared" si="3"/>
        <v>2.36</v>
      </c>
      <c r="W6" s="35">
        <f t="shared" si="3"/>
        <v>763.98</v>
      </c>
      <c r="X6" s="36">
        <f>IF(X7="",NA(),X7)</f>
        <v>80.209999999999994</v>
      </c>
      <c r="Y6" s="36">
        <f t="shared" ref="Y6:AG6" si="4">IF(Y7="",NA(),Y7)</f>
        <v>74.58</v>
      </c>
      <c r="Z6" s="36">
        <f t="shared" si="4"/>
        <v>80.56</v>
      </c>
      <c r="AA6" s="36">
        <f t="shared" si="4"/>
        <v>73.489999999999995</v>
      </c>
      <c r="AB6" s="36">
        <f t="shared" si="4"/>
        <v>74.86</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1112.19</v>
      </c>
      <c r="BF6" s="36">
        <f t="shared" ref="BF6:BN6" si="7">IF(BF7="",NA(),BF7)</f>
        <v>1248.42</v>
      </c>
      <c r="BG6" s="36">
        <f t="shared" si="7"/>
        <v>1271.75</v>
      </c>
      <c r="BH6" s="36">
        <f t="shared" si="7"/>
        <v>1252.6500000000001</v>
      </c>
      <c r="BI6" s="36">
        <f t="shared" si="7"/>
        <v>1327.39</v>
      </c>
      <c r="BJ6" s="36">
        <f t="shared" si="7"/>
        <v>1134.67</v>
      </c>
      <c r="BK6" s="36">
        <f t="shared" si="7"/>
        <v>1144.79</v>
      </c>
      <c r="BL6" s="36">
        <f t="shared" si="7"/>
        <v>1302.33</v>
      </c>
      <c r="BM6" s="36">
        <f t="shared" si="7"/>
        <v>1274.21</v>
      </c>
      <c r="BN6" s="36">
        <f t="shared" si="7"/>
        <v>1183.92</v>
      </c>
      <c r="BO6" s="35" t="str">
        <f>IF(BO7="","",IF(BO7="-","【-】","【"&amp;SUBSTITUTE(TEXT(BO7,"#,##0.00"),"-","△")&amp;"】"))</f>
        <v>【1,084.05】</v>
      </c>
      <c r="BP6" s="36">
        <f>IF(BP7="",NA(),BP7)</f>
        <v>65.53</v>
      </c>
      <c r="BQ6" s="36">
        <f t="shared" ref="BQ6:BY6" si="8">IF(BQ7="",NA(),BQ7)</f>
        <v>64</v>
      </c>
      <c r="BR6" s="36">
        <f t="shared" si="8"/>
        <v>63.96</v>
      </c>
      <c r="BS6" s="36">
        <f t="shared" si="8"/>
        <v>61.39</v>
      </c>
      <c r="BT6" s="36">
        <f t="shared" si="8"/>
        <v>57.89</v>
      </c>
      <c r="BU6" s="36">
        <f t="shared" si="8"/>
        <v>40.6</v>
      </c>
      <c r="BV6" s="36">
        <f t="shared" si="8"/>
        <v>56.04</v>
      </c>
      <c r="BW6" s="36">
        <f t="shared" si="8"/>
        <v>40.89</v>
      </c>
      <c r="BX6" s="36">
        <f t="shared" si="8"/>
        <v>41.25</v>
      </c>
      <c r="BY6" s="36">
        <f t="shared" si="8"/>
        <v>42.5</v>
      </c>
      <c r="BZ6" s="35" t="str">
        <f>IF(BZ7="","",IF(BZ7="-","【-】","【"&amp;SUBSTITUTE(TEXT(BZ7,"#,##0.00"),"-","△")&amp;"】"))</f>
        <v>【53.46】</v>
      </c>
      <c r="CA6" s="36">
        <f>IF(CA7="",NA(),CA7)</f>
        <v>374.46</v>
      </c>
      <c r="CB6" s="36">
        <f t="shared" ref="CB6:CJ6" si="9">IF(CB7="",NA(),CB7)</f>
        <v>420.5</v>
      </c>
      <c r="CC6" s="36">
        <f t="shared" si="9"/>
        <v>433.89</v>
      </c>
      <c r="CD6" s="36">
        <f t="shared" si="9"/>
        <v>429.92</v>
      </c>
      <c r="CE6" s="36">
        <f t="shared" si="9"/>
        <v>497.05</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45.11</v>
      </c>
      <c r="CM6" s="36">
        <f t="shared" ref="CM6:CU6" si="10">IF(CM7="",NA(),CM7)</f>
        <v>42.24</v>
      </c>
      <c r="CN6" s="36">
        <f t="shared" si="10"/>
        <v>38.520000000000003</v>
      </c>
      <c r="CO6" s="36">
        <f t="shared" si="10"/>
        <v>43.76</v>
      </c>
      <c r="CP6" s="36">
        <f t="shared" si="10"/>
        <v>42.68</v>
      </c>
      <c r="CQ6" s="36">
        <f t="shared" si="10"/>
        <v>57.29</v>
      </c>
      <c r="CR6" s="36">
        <f t="shared" si="10"/>
        <v>55.9</v>
      </c>
      <c r="CS6" s="36">
        <f t="shared" si="10"/>
        <v>47.95</v>
      </c>
      <c r="CT6" s="36">
        <f t="shared" si="10"/>
        <v>48.26</v>
      </c>
      <c r="CU6" s="36">
        <f t="shared" si="10"/>
        <v>48.01</v>
      </c>
      <c r="CV6" s="35" t="str">
        <f>IF(CV7="","",IF(CV7="-","【-】","【"&amp;SUBSTITUTE(TEXT(CV7,"#,##0.00"),"-","△")&amp;"】"))</f>
        <v>【54.90】</v>
      </c>
      <c r="CW6" s="36">
        <f>IF(CW7="",NA(),CW7)</f>
        <v>73.709999999999994</v>
      </c>
      <c r="CX6" s="36">
        <f t="shared" ref="CX6:DF6" si="11">IF(CX7="",NA(),CX7)</f>
        <v>70.45</v>
      </c>
      <c r="CY6" s="36">
        <f t="shared" si="11"/>
        <v>76.739999999999995</v>
      </c>
      <c r="CZ6" s="36">
        <f t="shared" si="11"/>
        <v>76.209999999999994</v>
      </c>
      <c r="DA6" s="36">
        <f t="shared" si="11"/>
        <v>68.760000000000005</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0.53</v>
      </c>
      <c r="EE6" s="35">
        <f t="shared" ref="EE6:EM6" si="14">IF(EE7="",NA(),EE7)</f>
        <v>0</v>
      </c>
      <c r="EF6" s="36">
        <f t="shared" si="14"/>
        <v>3.69</v>
      </c>
      <c r="EG6" s="36">
        <f t="shared" si="14"/>
        <v>2.0099999999999998</v>
      </c>
      <c r="EH6" s="36">
        <f t="shared" si="14"/>
        <v>0.46</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74454</v>
      </c>
      <c r="D7" s="38">
        <v>47</v>
      </c>
      <c r="E7" s="38">
        <v>1</v>
      </c>
      <c r="F7" s="38">
        <v>0</v>
      </c>
      <c r="G7" s="38">
        <v>0</v>
      </c>
      <c r="H7" s="38" t="s">
        <v>96</v>
      </c>
      <c r="I7" s="38" t="s">
        <v>97</v>
      </c>
      <c r="J7" s="38" t="s">
        <v>98</v>
      </c>
      <c r="K7" s="38" t="s">
        <v>99</v>
      </c>
      <c r="L7" s="38" t="s">
        <v>100</v>
      </c>
      <c r="M7" s="38" t="s">
        <v>101</v>
      </c>
      <c r="N7" s="39" t="s">
        <v>102</v>
      </c>
      <c r="O7" s="39" t="s">
        <v>103</v>
      </c>
      <c r="P7" s="39">
        <v>91.8</v>
      </c>
      <c r="Q7" s="39">
        <v>4233</v>
      </c>
      <c r="R7" s="39">
        <v>1998</v>
      </c>
      <c r="S7" s="39">
        <v>293.92</v>
      </c>
      <c r="T7" s="39">
        <v>6.8</v>
      </c>
      <c r="U7" s="39">
        <v>1803</v>
      </c>
      <c r="V7" s="39">
        <v>2.36</v>
      </c>
      <c r="W7" s="39">
        <v>763.98</v>
      </c>
      <c r="X7" s="39">
        <v>80.209999999999994</v>
      </c>
      <c r="Y7" s="39">
        <v>74.58</v>
      </c>
      <c r="Z7" s="39">
        <v>80.56</v>
      </c>
      <c r="AA7" s="39">
        <v>73.489999999999995</v>
      </c>
      <c r="AB7" s="39">
        <v>74.86</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1112.19</v>
      </c>
      <c r="BF7" s="39">
        <v>1248.42</v>
      </c>
      <c r="BG7" s="39">
        <v>1271.75</v>
      </c>
      <c r="BH7" s="39">
        <v>1252.6500000000001</v>
      </c>
      <c r="BI7" s="39">
        <v>1327.39</v>
      </c>
      <c r="BJ7" s="39">
        <v>1134.67</v>
      </c>
      <c r="BK7" s="39">
        <v>1144.79</v>
      </c>
      <c r="BL7" s="39">
        <v>1302.33</v>
      </c>
      <c r="BM7" s="39">
        <v>1274.21</v>
      </c>
      <c r="BN7" s="39">
        <v>1183.92</v>
      </c>
      <c r="BO7" s="39">
        <v>1084.05</v>
      </c>
      <c r="BP7" s="39">
        <v>65.53</v>
      </c>
      <c r="BQ7" s="39">
        <v>64</v>
      </c>
      <c r="BR7" s="39">
        <v>63.96</v>
      </c>
      <c r="BS7" s="39">
        <v>61.39</v>
      </c>
      <c r="BT7" s="39">
        <v>57.89</v>
      </c>
      <c r="BU7" s="39">
        <v>40.6</v>
      </c>
      <c r="BV7" s="39">
        <v>56.04</v>
      </c>
      <c r="BW7" s="39">
        <v>40.89</v>
      </c>
      <c r="BX7" s="39">
        <v>41.25</v>
      </c>
      <c r="BY7" s="39">
        <v>42.5</v>
      </c>
      <c r="BZ7" s="39">
        <v>53.46</v>
      </c>
      <c r="CA7" s="39">
        <v>374.46</v>
      </c>
      <c r="CB7" s="39">
        <v>420.5</v>
      </c>
      <c r="CC7" s="39">
        <v>433.89</v>
      </c>
      <c r="CD7" s="39">
        <v>429.92</v>
      </c>
      <c r="CE7" s="39">
        <v>497.05</v>
      </c>
      <c r="CF7" s="39">
        <v>440.03</v>
      </c>
      <c r="CG7" s="39">
        <v>304.35000000000002</v>
      </c>
      <c r="CH7" s="39">
        <v>383.2</v>
      </c>
      <c r="CI7" s="39">
        <v>383.25</v>
      </c>
      <c r="CJ7" s="39">
        <v>377.72</v>
      </c>
      <c r="CK7" s="39">
        <v>300.47000000000003</v>
      </c>
      <c r="CL7" s="39">
        <v>45.11</v>
      </c>
      <c r="CM7" s="39">
        <v>42.24</v>
      </c>
      <c r="CN7" s="39">
        <v>38.520000000000003</v>
      </c>
      <c r="CO7" s="39">
        <v>43.76</v>
      </c>
      <c r="CP7" s="39">
        <v>42.68</v>
      </c>
      <c r="CQ7" s="39">
        <v>57.29</v>
      </c>
      <c r="CR7" s="39">
        <v>55.9</v>
      </c>
      <c r="CS7" s="39">
        <v>47.95</v>
      </c>
      <c r="CT7" s="39">
        <v>48.26</v>
      </c>
      <c r="CU7" s="39">
        <v>48.01</v>
      </c>
      <c r="CV7" s="39">
        <v>54.9</v>
      </c>
      <c r="CW7" s="39">
        <v>73.709999999999994</v>
      </c>
      <c r="CX7" s="39">
        <v>70.45</v>
      </c>
      <c r="CY7" s="39">
        <v>76.739999999999995</v>
      </c>
      <c r="CZ7" s="39">
        <v>76.209999999999994</v>
      </c>
      <c r="DA7" s="39">
        <v>68.760000000000005</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0.53</v>
      </c>
      <c r="EE7" s="39">
        <v>0</v>
      </c>
      <c r="EF7" s="39">
        <v>3.69</v>
      </c>
      <c r="EG7" s="39">
        <v>2.0099999999999998</v>
      </c>
      <c r="EH7" s="39">
        <v>0.46</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