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NCL124\Desktop\【経営比較分析表】2019_074454_47_1718\"/>
    </mc:Choice>
  </mc:AlternateContent>
  <workbookProtection workbookAlgorithmName="SHA-512" workbookHashValue="8PPH7xFd/4IVSxl+HglyKUUzxu3sCD6XZyM78NljwysznVdakPmWCT7XOm/67cnsas0WJUdr/Ij+bPRhz4TD9g==" workbookSaltValue="alIlUWZ2GRBrInzQ9Bw8g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<sst xmlns="http://schemas.openxmlformats.org/spreadsheetml/2006/main" count="247" uniqueCount="120">
  <si>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</si>
  <si>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</si>
  <si>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</si>
  <si>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</si>
  <si>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</si>
  <si>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</si>
  <si>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</si>
  <si>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</si>
  <si>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</si>
  <si>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</si>
  <si>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</si>
  <si>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</si>
  <si>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</si>
  <si>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</si>
  <si>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</si>
  <si>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</si>
  <si>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</si>
  <si>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</si>
  <si>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</si>
  <si>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</si>
  <si>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</si>
  <si>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</si>
  <si>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</si>
  <si>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</si>
  <si>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</si>
  <si>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</si>
  <si>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</si>
  <si>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</si>
  <si>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</si>
  <si>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</si>
  <si>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</si>
  <si>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</si>
  <si>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</si>
  <si>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</si>
  <si>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</si>
  <si>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</si>
  <si>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</si>
  <si>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</si>
  <si>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</si>
  <si>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</si>
  <si>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</si>
  <si>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</si>
  <si>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</si>
  <si>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</si>
  <si>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</si>
  <si>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</si>
  <si>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</si>
  <si>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</si>
  <si>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</si>
  <si>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</si>
  <si>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</si>
  <si>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</si>
  <si>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</si>
  <si>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</si>
  <si>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</si>
  <si>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</si>
  <si>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</si>
  <si>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</si>
  <si>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</si>
  <si>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</si>
  <si>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</si>
  <si>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</si>
  <si>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</si>
  <si>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</si>
  <si>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</si>
  <si>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</si>
  <si>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</si>
  <si>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</si>
  <si>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</si>
  <si>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</si>
  <si>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</si>
  <si>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</si>
  <si>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</si>
  <si>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</si>
  <si>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</si>
  <si>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</si>
  <si>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</si>
  <si>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</si>
  <si>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</si>
  <si>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</si>
  <si>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</si>
  <si>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</si>
  <si>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</si>
  <si>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</si>
  <si>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</si>
  <si>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</si>
  <si>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</si>
  <si>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</si>
  <si>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</si>
  <si>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</si>
  <si>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</si>
  <si>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</si>
  <si>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</si>
  <si>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</si>
  <si>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</si>
  <si>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</si>
  <si>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</si>
  <si>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</si>
  <si>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</si>
  <si>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</si>
  <si>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</si>
  <si>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</si>
  <si>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</si>
  <si>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</si>
  <si>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</si>
  <si>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</si>
  <si>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</si>
  <si>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</si>
  <si>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</si>
  <si>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</si>
  <si>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</si>
  <si>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</si>
  <si>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</si>
  <si>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</si>
  <si>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</si>
  <si>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</si>
  <si>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</si>
  <si>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当該事業は設備投資を進めているが、収益的収支比率が100%を下回っており経営改善を進めていく必要がある。
　原因として同規模の自治体に比べて経費回収率及び施設利用率が低く、汚水処理原価が高いため経営の効率性が低下していることが考えられる。高齢化率の上昇及び人口の減少、さらには空家が増加しており、使用料収入の減少も主要原因である。
　一番古い設備については平成14年度に建設が行われてることから施設の維持管理費についても増大する可能性がある。地方債の償還についても大きな負担となることから維持管理費の問題と併せて使用料金の設定も今後は検討する必要がある。</t>
    <phoneticPr fontId="4"/>
  </si>
  <si>
    <t xml:space="preserve">  供用開始が平成14年度で、最初に整備した施設は19年が経過している。浄化槽の耐用年数は適切な整備が行われている条件の下では20～30年とされている。使用頻度などにもよるが、修繕費が少しずつ大きくなっている。今後は大幅に維持管理費が増大する可能性があり、長期的な視点での改修計画についても検討する必要がある。</t>
    <rPh sb="76" eb="78">
      <t>シヨウ</t>
    </rPh>
    <rPh sb="78" eb="80">
      <t>ヒンド</t>
    </rPh>
    <rPh sb="88" eb="91">
      <t>シュウゼンヒ</t>
    </rPh>
    <rPh sb="92" eb="93">
      <t>スコ</t>
    </rPh>
    <rPh sb="96" eb="97">
      <t>オオ</t>
    </rPh>
    <phoneticPr fontId="4"/>
  </si>
  <si>
    <t>　現時点では維持管理については大規模な修繕は年間数件となっている。しかし今後は浄化槽の耐用年数を考慮すると大幅な修繕費の増加も考えられる。今後の公営企業会計への導入に向けて、経営の長期的な視点から施設管理の効率化及び使用料の改定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</si>
</sst>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8C-451B-807E-8375F7654B67}"/>
            </c:ext>
          </c:extLst>
        </c:ser>
        <c:dLbls>
          <c:showLegendKey val="0"/>
          <c:showVal val="0"/>
          <c:showCatName val="0"/>
          <c:showSerName val="0"/>
          <c:showPercent val="0"/>
          <c:showBubbleSize val="0"/>
        </c:dLbls>
        <c:gapWidth val="150"/>
        <c:axId val="137217112"/>
        <c:axId val="1372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38C-451B-807E-8375F7654B67}"/>
            </c:ext>
          </c:extLst>
        </c:ser>
        <c:dLbls>
          <c:showLegendKey val="0"/>
          <c:showVal val="0"/>
          <c:showCatName val="0"/>
          <c:showSerName val="0"/>
          <c:showPercent val="0"/>
          <c:showBubbleSize val="0"/>
        </c:dLbls>
        <c:marker val="1"/>
        <c:smooth val="0"/>
        <c:axId val="137217112"/>
        <c:axId val="137215840"/>
      </c:lineChart>
      <c:dateAx>
        <c:axId val="137217112"/>
        <c:scaling>
          <c:orientation val="minMax"/>
        </c:scaling>
        <c:delete val="1"/>
        <c:axPos val="b"/>
        <c:numFmt formatCode="&quot;H&quot;yy" sourceLinked="1"/>
        <c:majorTickMark val="none"/>
        <c:minorTickMark val="none"/>
        <c:tickLblPos val="none"/>
        <c:crossAx val="137215840"/>
        <c:crosses val="autoZero"/>
        <c:auto val="1"/>
        <c:lblOffset val="100"/>
        <c:baseTimeUnit val="years"/>
      </c:dateAx>
      <c:valAx>
        <c:axId val="1372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1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33.54</c:v>
                </c:pt>
                <c:pt idx="1">
                  <c:v>34.229999999999997</c:v>
                </c:pt>
                <c:pt idx="2">
                  <c:v>34.229999999999997</c:v>
                </c:pt>
                <c:pt idx="3">
                  <c:v>32.4</c:v>
                </c:pt>
                <c:pt idx="4">
                  <c:v>29.25</c:v>
                </c:pt>
              </c:numCache>
            </c:numRef>
          </c:val>
          <c:extLst xmlns:c16r2="http://schemas.microsoft.com/office/drawing/2015/06/chart">
            <c:ext xmlns:c16="http://schemas.microsoft.com/office/drawing/2014/chart" uri="{C3380CC4-5D6E-409C-BE32-E72D297353CC}">
              <c16:uniqueId val="{00000000-3E79-4D13-858F-124C6050085C}"/>
            </c:ext>
          </c:extLst>
        </c:ser>
        <c:dLbls>
          <c:showLegendKey val="0"/>
          <c:showVal val="0"/>
          <c:showCatName val="0"/>
          <c:showSerName val="0"/>
          <c:showPercent val="0"/>
          <c:showBubbleSize val="0"/>
        </c:dLbls>
        <c:gapWidth val="150"/>
        <c:axId val="319771464"/>
        <c:axId val="3199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xmlns:c16r2="http://schemas.microsoft.com/office/drawing/2015/06/chart">
            <c:ext xmlns:c16="http://schemas.microsoft.com/office/drawing/2014/chart" uri="{C3380CC4-5D6E-409C-BE32-E72D297353CC}">
              <c16:uniqueId val="{00000001-3E79-4D13-858F-124C6050085C}"/>
            </c:ext>
          </c:extLst>
        </c:ser>
        <c:dLbls>
          <c:showLegendKey val="0"/>
          <c:showVal val="0"/>
          <c:showCatName val="0"/>
          <c:showSerName val="0"/>
          <c:showPercent val="0"/>
          <c:showBubbleSize val="0"/>
        </c:dLbls>
        <c:marker val="1"/>
        <c:smooth val="0"/>
        <c:axId val="319771464"/>
        <c:axId val="319994112"/>
      </c:lineChart>
      <c:dateAx>
        <c:axId val="319771464"/>
        <c:scaling>
          <c:orientation val="minMax"/>
        </c:scaling>
        <c:delete val="1"/>
        <c:axPos val="b"/>
        <c:numFmt formatCode="&quot;H&quot;yy" sourceLinked="1"/>
        <c:majorTickMark val="none"/>
        <c:minorTickMark val="none"/>
        <c:tickLblPos val="none"/>
        <c:crossAx val="319994112"/>
        <c:crosses val="autoZero"/>
        <c:auto val="1"/>
        <c:lblOffset val="100"/>
        <c:baseTimeUnit val="years"/>
      </c:dateAx>
      <c:valAx>
        <c:axId val="3199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7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49.42</c:v>
                </c:pt>
              </c:numCache>
            </c:numRef>
          </c:val>
          <c:extLst xmlns:c16r2="http://schemas.microsoft.com/office/drawing/2015/06/chart">
            <c:ext xmlns:c16="http://schemas.microsoft.com/office/drawing/2014/chart" uri="{C3380CC4-5D6E-409C-BE32-E72D297353CC}">
              <c16:uniqueId val="{00000000-1E47-423E-925C-C54F78A645FB}"/>
            </c:ext>
          </c:extLst>
        </c:ser>
        <c:dLbls>
          <c:showLegendKey val="0"/>
          <c:showVal val="0"/>
          <c:showCatName val="0"/>
          <c:showSerName val="0"/>
          <c:showPercent val="0"/>
          <c:showBubbleSize val="0"/>
        </c:dLbls>
        <c:gapWidth val="150"/>
        <c:axId val="319997504"/>
        <c:axId val="31999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xmlns:c16r2="http://schemas.microsoft.com/office/drawing/2015/06/chart">
            <c:ext xmlns:c16="http://schemas.microsoft.com/office/drawing/2014/chart" uri="{C3380CC4-5D6E-409C-BE32-E72D297353CC}">
              <c16:uniqueId val="{00000001-1E47-423E-925C-C54F78A645FB}"/>
            </c:ext>
          </c:extLst>
        </c:ser>
        <c:dLbls>
          <c:showLegendKey val="0"/>
          <c:showVal val="0"/>
          <c:showCatName val="0"/>
          <c:showSerName val="0"/>
          <c:showPercent val="0"/>
          <c:showBubbleSize val="0"/>
        </c:dLbls>
        <c:marker val="1"/>
        <c:smooth val="0"/>
        <c:axId val="319997504"/>
        <c:axId val="319992840"/>
      </c:lineChart>
      <c:dateAx>
        <c:axId val="319997504"/>
        <c:scaling>
          <c:orientation val="minMax"/>
        </c:scaling>
        <c:delete val="1"/>
        <c:axPos val="b"/>
        <c:numFmt formatCode="&quot;H&quot;yy" sourceLinked="1"/>
        <c:majorTickMark val="none"/>
        <c:minorTickMark val="none"/>
        <c:tickLblPos val="none"/>
        <c:crossAx val="319992840"/>
        <c:crosses val="autoZero"/>
        <c:auto val="1"/>
        <c:lblOffset val="100"/>
        <c:baseTimeUnit val="years"/>
      </c:dateAx>
      <c:valAx>
        <c:axId val="31999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96.35</c:v>
                </c:pt>
                <c:pt idx="1">
                  <c:v>95.99</c:v>
                </c:pt>
                <c:pt idx="2">
                  <c:v>100</c:v>
                </c:pt>
                <c:pt idx="3">
                  <c:v>92.35</c:v>
                </c:pt>
                <c:pt idx="4">
                  <c:v>94.63</c:v>
                </c:pt>
              </c:numCache>
            </c:numRef>
          </c:val>
          <c:extLst xmlns:c16r2="http://schemas.microsoft.com/office/drawing/2015/06/chart">
            <c:ext xmlns:c16="http://schemas.microsoft.com/office/drawing/2014/chart" uri="{C3380CC4-5D6E-409C-BE32-E72D297353CC}">
              <c16:uniqueId val="{00000000-7EEA-4F3C-9AF5-6B9C9FA6F7D2}"/>
            </c:ext>
          </c:extLst>
        </c:ser>
        <c:dLbls>
          <c:showLegendKey val="0"/>
          <c:showVal val="0"/>
          <c:showCatName val="0"/>
          <c:showSerName val="0"/>
          <c:showPercent val="0"/>
          <c:showBubbleSize val="0"/>
        </c:dLbls>
        <c:gapWidth val="150"/>
        <c:axId val="137216688"/>
        <c:axId val="24048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EA-4F3C-9AF5-6B9C9FA6F7D2}"/>
            </c:ext>
          </c:extLst>
        </c:ser>
        <c:dLbls>
          <c:showLegendKey val="0"/>
          <c:showVal val="0"/>
          <c:showCatName val="0"/>
          <c:showSerName val="0"/>
          <c:showPercent val="0"/>
          <c:showBubbleSize val="0"/>
        </c:dLbls>
        <c:marker val="1"/>
        <c:smooth val="0"/>
        <c:axId val="137216688"/>
        <c:axId val="240480168"/>
      </c:lineChart>
      <c:dateAx>
        <c:axId val="137216688"/>
        <c:scaling>
          <c:orientation val="minMax"/>
        </c:scaling>
        <c:delete val="1"/>
        <c:axPos val="b"/>
        <c:numFmt formatCode="&quot;H&quot;yy" sourceLinked="1"/>
        <c:majorTickMark val="none"/>
        <c:minorTickMark val="none"/>
        <c:tickLblPos val="none"/>
        <c:crossAx val="240480168"/>
        <c:crosses val="autoZero"/>
        <c:auto val="1"/>
        <c:lblOffset val="100"/>
        <c:baseTimeUnit val="years"/>
      </c:dateAx>
      <c:valAx>
        <c:axId val="24048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1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F8-41C4-80FE-91E8C4F091E1}"/>
            </c:ext>
          </c:extLst>
        </c:ser>
        <c:dLbls>
          <c:showLegendKey val="0"/>
          <c:showVal val="0"/>
          <c:showCatName val="0"/>
          <c:showSerName val="0"/>
          <c:showPercent val="0"/>
          <c:showBubbleSize val="0"/>
        </c:dLbls>
        <c:gapWidth val="150"/>
        <c:axId val="240478048"/>
        <c:axId val="2404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F8-41C4-80FE-91E8C4F091E1}"/>
            </c:ext>
          </c:extLst>
        </c:ser>
        <c:dLbls>
          <c:showLegendKey val="0"/>
          <c:showVal val="0"/>
          <c:showCatName val="0"/>
          <c:showSerName val="0"/>
          <c:showPercent val="0"/>
          <c:showBubbleSize val="0"/>
        </c:dLbls>
        <c:marker val="1"/>
        <c:smooth val="0"/>
        <c:axId val="240478048"/>
        <c:axId val="240483136"/>
      </c:lineChart>
      <c:dateAx>
        <c:axId val="240478048"/>
        <c:scaling>
          <c:orientation val="minMax"/>
        </c:scaling>
        <c:delete val="1"/>
        <c:axPos val="b"/>
        <c:numFmt formatCode="&quot;H&quot;yy" sourceLinked="1"/>
        <c:majorTickMark val="none"/>
        <c:minorTickMark val="none"/>
        <c:tickLblPos val="none"/>
        <c:crossAx val="240483136"/>
        <c:crosses val="autoZero"/>
        <c:auto val="1"/>
        <c:lblOffset val="100"/>
        <c:baseTimeUnit val="years"/>
      </c:dateAx>
      <c:valAx>
        <c:axId val="2404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A6-4270-A6B7-00C2C294075E}"/>
            </c:ext>
          </c:extLst>
        </c:ser>
        <c:dLbls>
          <c:showLegendKey val="0"/>
          <c:showVal val="0"/>
          <c:showCatName val="0"/>
          <c:showSerName val="0"/>
          <c:showPercent val="0"/>
          <c:showBubbleSize val="0"/>
        </c:dLbls>
        <c:gapWidth val="150"/>
        <c:axId val="240482712"/>
        <c:axId val="24047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A6-4270-A6B7-00C2C294075E}"/>
            </c:ext>
          </c:extLst>
        </c:ser>
        <c:dLbls>
          <c:showLegendKey val="0"/>
          <c:showVal val="0"/>
          <c:showCatName val="0"/>
          <c:showSerName val="0"/>
          <c:showPercent val="0"/>
          <c:showBubbleSize val="0"/>
        </c:dLbls>
        <c:marker val="1"/>
        <c:smooth val="0"/>
        <c:axId val="240482712"/>
        <c:axId val="240479320"/>
      </c:lineChart>
      <c:dateAx>
        <c:axId val="240482712"/>
        <c:scaling>
          <c:orientation val="minMax"/>
        </c:scaling>
        <c:delete val="1"/>
        <c:axPos val="b"/>
        <c:numFmt formatCode="&quot;H&quot;yy" sourceLinked="1"/>
        <c:majorTickMark val="none"/>
        <c:minorTickMark val="none"/>
        <c:tickLblPos val="none"/>
        <c:crossAx val="240479320"/>
        <c:crosses val="autoZero"/>
        <c:auto val="1"/>
        <c:lblOffset val="100"/>
        <c:baseTimeUnit val="years"/>
      </c:dateAx>
      <c:valAx>
        <c:axId val="24047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8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9B-41B5-B7EE-9624AC6B63DB}"/>
            </c:ext>
          </c:extLst>
        </c:ser>
        <c:dLbls>
          <c:showLegendKey val="0"/>
          <c:showVal val="0"/>
          <c:showCatName val="0"/>
          <c:showSerName val="0"/>
          <c:showPercent val="0"/>
          <c:showBubbleSize val="0"/>
        </c:dLbls>
        <c:gapWidth val="150"/>
        <c:axId val="240483984"/>
        <c:axId val="24048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9B-41B5-B7EE-9624AC6B63DB}"/>
            </c:ext>
          </c:extLst>
        </c:ser>
        <c:dLbls>
          <c:showLegendKey val="0"/>
          <c:showVal val="0"/>
          <c:showCatName val="0"/>
          <c:showSerName val="0"/>
          <c:showPercent val="0"/>
          <c:showBubbleSize val="0"/>
        </c:dLbls>
        <c:marker val="1"/>
        <c:smooth val="0"/>
        <c:axId val="240483984"/>
        <c:axId val="240485256"/>
      </c:lineChart>
      <c:dateAx>
        <c:axId val="240483984"/>
        <c:scaling>
          <c:orientation val="minMax"/>
        </c:scaling>
        <c:delete val="1"/>
        <c:axPos val="b"/>
        <c:numFmt formatCode="&quot;H&quot;yy" sourceLinked="1"/>
        <c:majorTickMark val="none"/>
        <c:minorTickMark val="none"/>
        <c:tickLblPos val="none"/>
        <c:crossAx val="240485256"/>
        <c:crosses val="autoZero"/>
        <c:auto val="1"/>
        <c:lblOffset val="100"/>
        <c:baseTimeUnit val="years"/>
      </c:dateAx>
      <c:valAx>
        <c:axId val="24048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8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F8-4C70-8856-7EBDE8980D41}"/>
            </c:ext>
          </c:extLst>
        </c:ser>
        <c:dLbls>
          <c:showLegendKey val="0"/>
          <c:showVal val="0"/>
          <c:showCatName val="0"/>
          <c:showSerName val="0"/>
          <c:showPercent val="0"/>
          <c:showBubbleSize val="0"/>
        </c:dLbls>
        <c:gapWidth val="150"/>
        <c:axId val="319772736"/>
        <c:axId val="31977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F8-4C70-8856-7EBDE8980D41}"/>
            </c:ext>
          </c:extLst>
        </c:ser>
        <c:dLbls>
          <c:showLegendKey val="0"/>
          <c:showVal val="0"/>
          <c:showCatName val="0"/>
          <c:showSerName val="0"/>
          <c:showPercent val="0"/>
          <c:showBubbleSize val="0"/>
        </c:dLbls>
        <c:marker val="1"/>
        <c:smooth val="0"/>
        <c:axId val="319772736"/>
        <c:axId val="319773160"/>
      </c:lineChart>
      <c:dateAx>
        <c:axId val="319772736"/>
        <c:scaling>
          <c:orientation val="minMax"/>
        </c:scaling>
        <c:delete val="1"/>
        <c:axPos val="b"/>
        <c:numFmt formatCode="&quot;H&quot;yy" sourceLinked="1"/>
        <c:majorTickMark val="none"/>
        <c:minorTickMark val="none"/>
        <c:tickLblPos val="none"/>
        <c:crossAx val="319773160"/>
        <c:crosses val="autoZero"/>
        <c:auto val="1"/>
        <c:lblOffset val="100"/>
        <c:baseTimeUnit val="years"/>
      </c:dateAx>
      <c:valAx>
        <c:axId val="31977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1605.39</c:v>
                </c:pt>
                <c:pt idx="2">
                  <c:v>37.31</c:v>
                </c:pt>
                <c:pt idx="3">
                  <c:v>1449.61</c:v>
                </c:pt>
                <c:pt idx="4">
                  <c:v>35.92</c:v>
                </c:pt>
              </c:numCache>
            </c:numRef>
          </c:val>
          <c:extLst xmlns:c16r2="http://schemas.microsoft.com/office/drawing/2015/06/chart">
            <c:ext xmlns:c16="http://schemas.microsoft.com/office/drawing/2014/chart" uri="{C3380CC4-5D6E-409C-BE32-E72D297353CC}">
              <c16:uniqueId val="{00000000-852B-4A2A-BF0E-83ACF8D9033A}"/>
            </c:ext>
          </c:extLst>
        </c:ser>
        <c:dLbls>
          <c:showLegendKey val="0"/>
          <c:showVal val="0"/>
          <c:showCatName val="0"/>
          <c:showSerName val="0"/>
          <c:showPercent val="0"/>
          <c:showBubbleSize val="0"/>
        </c:dLbls>
        <c:gapWidth val="150"/>
        <c:axId val="319770192"/>
        <c:axId val="3197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xmlns:c16r2="http://schemas.microsoft.com/office/drawing/2015/06/chart">
            <c:ext xmlns:c16="http://schemas.microsoft.com/office/drawing/2014/chart" uri="{C3380CC4-5D6E-409C-BE32-E72D297353CC}">
              <c16:uniqueId val="{00000001-852B-4A2A-BF0E-83ACF8D9033A}"/>
            </c:ext>
          </c:extLst>
        </c:ser>
        <c:dLbls>
          <c:showLegendKey val="0"/>
          <c:showVal val="0"/>
          <c:showCatName val="0"/>
          <c:showSerName val="0"/>
          <c:showPercent val="0"/>
          <c:showBubbleSize val="0"/>
        </c:dLbls>
        <c:marker val="1"/>
        <c:smooth val="0"/>
        <c:axId val="319770192"/>
        <c:axId val="319769344"/>
      </c:lineChart>
      <c:dateAx>
        <c:axId val="319770192"/>
        <c:scaling>
          <c:orientation val="minMax"/>
        </c:scaling>
        <c:delete val="1"/>
        <c:axPos val="b"/>
        <c:numFmt formatCode="&quot;H&quot;yy" sourceLinked="1"/>
        <c:majorTickMark val="none"/>
        <c:minorTickMark val="none"/>
        <c:tickLblPos val="none"/>
        <c:crossAx val="319769344"/>
        <c:crosses val="autoZero"/>
        <c:auto val="1"/>
        <c:lblOffset val="100"/>
        <c:baseTimeUnit val="years"/>
      </c:dateAx>
      <c:valAx>
        <c:axId val="3197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7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32.869999999999997</c:v>
                </c:pt>
                <c:pt idx="1">
                  <c:v>34.549999999999997</c:v>
                </c:pt>
                <c:pt idx="2">
                  <c:v>38.07</c:v>
                </c:pt>
                <c:pt idx="3">
                  <c:v>40.28</c:v>
                </c:pt>
                <c:pt idx="4">
                  <c:v>38.06</c:v>
                </c:pt>
              </c:numCache>
            </c:numRef>
          </c:val>
          <c:extLst xmlns:c16r2="http://schemas.microsoft.com/office/drawing/2015/06/chart">
            <c:ext xmlns:c16="http://schemas.microsoft.com/office/drawing/2014/chart" uri="{C3380CC4-5D6E-409C-BE32-E72D297353CC}">
              <c16:uniqueId val="{00000000-5855-4A02-89CF-3C0CF27AF43C}"/>
            </c:ext>
          </c:extLst>
        </c:ser>
        <c:dLbls>
          <c:showLegendKey val="0"/>
          <c:showVal val="0"/>
          <c:showCatName val="0"/>
          <c:showSerName val="0"/>
          <c:showPercent val="0"/>
          <c:showBubbleSize val="0"/>
        </c:dLbls>
        <c:gapWidth val="150"/>
        <c:axId val="319774008"/>
        <c:axId val="31977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xmlns:c16r2="http://schemas.microsoft.com/office/drawing/2015/06/chart">
            <c:ext xmlns:c16="http://schemas.microsoft.com/office/drawing/2014/chart" uri="{C3380CC4-5D6E-409C-BE32-E72D297353CC}">
              <c16:uniqueId val="{00000001-5855-4A02-89CF-3C0CF27AF43C}"/>
            </c:ext>
          </c:extLst>
        </c:ser>
        <c:dLbls>
          <c:showLegendKey val="0"/>
          <c:showVal val="0"/>
          <c:showCatName val="0"/>
          <c:showSerName val="0"/>
          <c:showPercent val="0"/>
          <c:showBubbleSize val="0"/>
        </c:dLbls>
        <c:marker val="1"/>
        <c:smooth val="0"/>
        <c:axId val="319774008"/>
        <c:axId val="319776552"/>
      </c:lineChart>
      <c:dateAx>
        <c:axId val="319774008"/>
        <c:scaling>
          <c:orientation val="minMax"/>
        </c:scaling>
        <c:delete val="1"/>
        <c:axPos val="b"/>
        <c:numFmt formatCode="&quot;H&quot;yy" sourceLinked="1"/>
        <c:majorTickMark val="none"/>
        <c:minorTickMark val="none"/>
        <c:tickLblPos val="none"/>
        <c:crossAx val="319776552"/>
        <c:crosses val="autoZero"/>
        <c:auto val="1"/>
        <c:lblOffset val="100"/>
        <c:baseTimeUnit val="years"/>
      </c:dateAx>
      <c:valAx>
        <c:axId val="31977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7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704.46</c:v>
                </c:pt>
                <c:pt idx="1">
                  <c:v>702.81</c:v>
                </c:pt>
                <c:pt idx="2">
                  <c:v>631.77</c:v>
                </c:pt>
                <c:pt idx="3">
                  <c:v>526.27</c:v>
                </c:pt>
                <c:pt idx="4">
                  <c:v>615.30999999999995</c:v>
                </c:pt>
              </c:numCache>
            </c:numRef>
          </c:val>
          <c:extLst xmlns:c16r2="http://schemas.microsoft.com/office/drawing/2015/06/chart">
            <c:ext xmlns:c16="http://schemas.microsoft.com/office/drawing/2014/chart" uri="{C3380CC4-5D6E-409C-BE32-E72D297353CC}">
              <c16:uniqueId val="{00000000-6782-4ECA-9BEF-67B57F5C52BD}"/>
            </c:ext>
          </c:extLst>
        </c:ser>
        <c:dLbls>
          <c:showLegendKey val="0"/>
          <c:showVal val="0"/>
          <c:showCatName val="0"/>
          <c:showSerName val="0"/>
          <c:showPercent val="0"/>
          <c:showBubbleSize val="0"/>
        </c:dLbls>
        <c:gapWidth val="150"/>
        <c:axId val="319775280"/>
        <c:axId val="3197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xmlns:c16r2="http://schemas.microsoft.com/office/drawing/2015/06/chart">
            <c:ext xmlns:c16="http://schemas.microsoft.com/office/drawing/2014/chart" uri="{C3380CC4-5D6E-409C-BE32-E72D297353CC}">
              <c16:uniqueId val="{00000001-6782-4ECA-9BEF-67B57F5C52BD}"/>
            </c:ext>
          </c:extLst>
        </c:ser>
        <c:dLbls>
          <c:showLegendKey val="0"/>
          <c:showVal val="0"/>
          <c:showCatName val="0"/>
          <c:showSerName val="0"/>
          <c:showPercent val="0"/>
          <c:showBubbleSize val="0"/>
        </c:dLbls>
        <c:marker val="1"/>
        <c:smooth val="0"/>
        <c:axId val="319775280"/>
        <c:axId val="319771040"/>
      </c:lineChart>
      <c:dateAx>
        <c:axId val="319775280"/>
        <c:scaling>
          <c:orientation val="minMax"/>
        </c:scaling>
        <c:delete val="1"/>
        <c:axPos val="b"/>
        <c:numFmt formatCode="&quot;H&quot;yy" sourceLinked="1"/>
        <c:majorTickMark val="none"/>
        <c:minorTickMark val="none"/>
        <c:tickLblPos val="none"/>
        <c:crossAx val="319771040"/>
        <c:crosses val="autoZero"/>
        <c:auto val="1"/>
        <c:lblOffset val="100"/>
        <c:baseTimeUnit val="years"/>
      </c:dateAx>
      <c:valAx>
        <c:axId val="3197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7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6" zoomScaleNormal="100" workbookViewId="0">
      <selection activeCell="BI70" sqref="BI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金山町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1998</v>
      </c>
      <c r="AM8" s="69"/>
      <c r="AN8" s="69"/>
      <c r="AO8" s="69"/>
      <c r="AP8" s="69"/>
      <c r="AQ8" s="69"/>
      <c r="AR8" s="69"/>
      <c r="AS8" s="69"/>
      <c r="AT8" s="68">
        <f>データ!T6</f>
        <v>293.92</v>
      </c>
      <c r="AU8" s="68"/>
      <c r="AV8" s="68"/>
      <c r="AW8" s="68"/>
      <c r="AX8" s="68"/>
      <c r="AY8" s="68"/>
      <c r="AZ8" s="68"/>
      <c r="BA8" s="68"/>
      <c r="BB8" s="68">
        <f>データ!U6</f>
        <v>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91.8</v>
      </c>
      <c r="Q10" s="68"/>
      <c r="R10" s="68"/>
      <c r="S10" s="68"/>
      <c r="T10" s="68"/>
      <c r="U10" s="68"/>
      <c r="V10" s="68"/>
      <c r="W10" s="68">
        <f>データ!Q6</f>
        <v>100</v>
      </c>
      <c r="X10" s="68"/>
      <c r="Y10" s="68"/>
      <c r="Z10" s="68"/>
      <c r="AA10" s="68"/>
      <c r="AB10" s="68"/>
      <c r="AC10" s="68"/>
      <c r="AD10" s="69">
        <f>データ!R6</f>
        <v>3570</v>
      </c>
      <c r="AE10" s="69"/>
      <c r="AF10" s="69"/>
      <c r="AG10" s="69"/>
      <c r="AH10" s="69"/>
      <c r="AI10" s="69"/>
      <c r="AJ10" s="69"/>
      <c r="AK10" s="2"/>
      <c r="AL10" s="69">
        <f>データ!V6</f>
        <v>1803</v>
      </c>
      <c r="AM10" s="69"/>
      <c r="AN10" s="69"/>
      <c r="AO10" s="69"/>
      <c r="AP10" s="69"/>
      <c r="AQ10" s="69"/>
      <c r="AR10" s="69"/>
      <c r="AS10" s="69"/>
      <c r="AT10" s="68">
        <f>データ!W6</f>
        <v>261.75</v>
      </c>
      <c r="AU10" s="68"/>
      <c r="AV10" s="68"/>
      <c r="AW10" s="68"/>
      <c r="AX10" s="68"/>
      <c r="AY10" s="68"/>
      <c r="AZ10" s="68"/>
      <c r="BA10" s="68"/>
      <c r="BB10" s="68">
        <f>データ!X6</f>
        <v>6.89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VIbutHYa4WzNqq1a+ebuQujn4Wmqf38bDQwUccRD5jEmh8GXSO9PtEVkhpTwNKvy07EZr2UYiYCZLeEnf19KGg==" saltValue="lfv7o6FFYbT18xNLsDRV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74454</v>
      </c>
      <c r="D6" s="33">
        <f t="shared" si="3"/>
        <v>47</v>
      </c>
      <c r="E6" s="33">
        <f t="shared" si="3"/>
        <v>18</v>
      </c>
      <c r="F6" s="33">
        <f t="shared" si="3"/>
        <v>0</v>
      </c>
      <c r="G6" s="33">
        <f t="shared" si="3"/>
        <v>0</v>
      </c>
      <c r="H6" s="33" t="str">
        <f t="shared" si="3"/>
        <v>福島県　金山町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91.8</v>
      </c>
      <c r="Q6" s="34">
        <f t="shared" si="3"/>
        <v>100</v>
      </c>
      <c r="R6" s="34">
        <f t="shared" si="3"/>
        <v>3570</v>
      </c>
      <c r="S6" s="34">
        <f t="shared" si="3"/>
        <v>1998</v>
      </c>
      <c r="T6" s="34">
        <f t="shared" si="3"/>
        <v>293.92</v>
      </c>
      <c r="U6" s="34">
        <f t="shared" si="3"/>
        <v>6.8</v>
      </c>
      <c r="V6" s="34">
        <f t="shared" si="3"/>
        <v>1803</v>
      </c>
      <c r="W6" s="34">
        <f t="shared" si="3"/>
        <v>261.75</v>
      </c>
      <c r="X6" s="34">
        <f t="shared" si="3"/>
        <v>6.89</v>
      </c>
      <c r="Y6" s="35">
        <f>IF(Y7="",NA(),Y7)</f>
        <v>96.35</v>
      </c>
      <c r="Z6" s="35">
        <f t="shared" ref="Z6:AH6" si="4">IF(Z7="",NA(),Z7)</f>
        <v>95.99</v>
      </c>
      <c r="AA6" s="35">
        <f t="shared" si="4"/>
        <v>100</v>
      </c>
      <c r="AB6" s="35">
        <f t="shared" si="4"/>
        <v>92.35</v>
      </c>
      <c r="AC6" s="35">
        <f t="shared" si="4"/>
        <v>94.63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1605.39</v>
      </c>
      <c r="BH6" s="35">
        <f t="shared" si="7"/>
        <v>37.31</v>
      </c>
      <c r="BI6" s="35">
        <f t="shared" si="7"/>
        <v>1449.61</v>
      </c>
      <c r="BJ6" s="35">
        <f t="shared" si="7"/>
        <v>35.92</v>
      </c>
      <c r="BK6" s="35">
        <f t="shared" si="7"/>
        <v>392.19</v>
      </c>
      <c r="BL6" s="35">
        <f t="shared" si="7"/>
        <v>413.5</v>
      </c>
      <c r="BM6" s="35">
        <f t="shared" si="7"/>
        <v>407.42</v>
      </c>
      <c r="BN6" s="35">
        <f t="shared" si="7"/>
        <v>386.46</v>
      </c>
      <c r="BO6" s="35">
        <f t="shared" si="7"/>
        <v>270.57</v>
      </c>
      <c r="BP6" s="34" t="str">
        <f>IF(BP7="","",IF(BP7="-","【-】","【"&amp;SUBSTITUTE(TEXT(BP7,"#,##0.00"),"-","△")&amp;"】"))</f>
        <v>【307.23】</v>
      </c>
      <c r="BQ6" s="35">
        <f>IF(BQ7="",NA(),BQ7)</f>
        <v>32.869999999999997</v>
      </c>
      <c r="BR6" s="35">
        <f t="shared" ref="BR6:BZ6" si="8">IF(BR7="",NA(),BR7)</f>
        <v>34.549999999999997</v>
      </c>
      <c r="BS6" s="35">
        <f t="shared" si="8"/>
        <v>38.07</v>
      </c>
      <c r="BT6" s="35">
        <f t="shared" si="8"/>
        <v>40.28</v>
      </c>
      <c r="BU6" s="35">
        <f t="shared" si="8"/>
        <v>38.06</v>
      </c>
      <c r="BV6" s="35">
        <f t="shared" si="8"/>
        <v>57.03</v>
      </c>
      <c r="BW6" s="35">
        <f t="shared" si="8"/>
        <v>55.84</v>
      </c>
      <c r="BX6" s="35">
        <f t="shared" si="8"/>
        <v>57.08</v>
      </c>
      <c r="BY6" s="35">
        <f t="shared" si="8"/>
        <v>55.85</v>
      </c>
      <c r="BZ6" s="35">
        <f t="shared" si="8"/>
        <v>62.5</v>
      </c>
      <c r="CA6" s="34" t="str">
        <f>IF(CA7="","",IF(CA7="-","【-】","【"&amp;SUBSTITUTE(TEXT(CA7,"#,##0.00"),"-","△")&amp;"】"))</f>
        <v>【59.98】</v>
      </c>
      <c r="CB6" s="35">
        <f>IF(CB7="",NA(),CB7)</f>
        <v>704.46</v>
      </c>
      <c r="CC6" s="35">
        <f t="shared" ref="CC6:CK6" si="9">IF(CC7="",NA(),CC7)</f>
        <v>702.81</v>
      </c>
      <c r="CD6" s="35">
        <f t="shared" si="9"/>
        <v>631.77</v>
      </c>
      <c r="CE6" s="35">
        <f t="shared" si="9"/>
        <v>526.27</v>
      </c>
      <c r="CF6" s="35">
        <f t="shared" si="9"/>
        <v>615.30999999999995</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33.54</v>
      </c>
      <c r="CN6" s="35">
        <f t="shared" ref="CN6:CV6" si="10">IF(CN7="",NA(),CN7)</f>
        <v>34.229999999999997</v>
      </c>
      <c r="CO6" s="35">
        <f t="shared" si="10"/>
        <v>34.229999999999997</v>
      </c>
      <c r="CP6" s="35">
        <f t="shared" si="10"/>
        <v>32.4</v>
      </c>
      <c r="CQ6" s="35">
        <f t="shared" si="10"/>
        <v>29.25</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49.42</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74454</v>
      </c>
      <c r="D7" s="37">
        <v>47</v>
      </c>
      <c r="E7" s="37">
        <v>18</v>
      </c>
      <c r="F7" s="37">
        <v>0</v>
      </c>
      <c r="G7" s="37">
        <v>0</v>
      </c>
      <c r="H7" s="37" t="s">
        <v>98</v>
      </c>
      <c r="I7" s="37" t="s">
        <v>99</v>
      </c>
      <c r="J7" s="37" t="s">
        <v>100</v>
      </c>
      <c r="K7" s="37" t="s">
        <v>101</v>
      </c>
      <c r="L7" s="37" t="s">
        <v>102</v>
      </c>
      <c r="M7" s="37" t="s">
        <v>103</v>
      </c>
      <c r="N7" s="38" t="s">
        <v>104</v>
      </c>
      <c r="O7" s="38" t="s">
        <v>105</v>
      </c>
      <c r="P7" s="38">
        <v>91.8</v>
      </c>
      <c r="Q7" s="38">
        <v>100</v>
      </c>
      <c r="R7" s="38">
        <v>3570</v>
      </c>
      <c r="S7" s="38">
        <v>1998</v>
      </c>
      <c r="T7" s="38">
        <v>293.92</v>
      </c>
      <c r="U7" s="38">
        <v>6.8</v>
      </c>
      <c r="V7" s="38">
        <v>1803</v>
      </c>
      <c r="W7" s="38">
        <v>261.75</v>
      </c>
      <c r="X7" s="38">
        <v>6.89</v>
      </c>
      <c r="Y7" s="38">
        <v>96.35</v>
      </c>
      <c r="Z7" s="38">
        <v>95.99</v>
      </c>
      <c r="AA7" s="38">
        <v>100</v>
      </c>
      <c r="AB7" s="38">
        <v>92.35</v>
      </c>
      <c r="AC7" s="38">
        <v>94.63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1605.39</v>
      </c>
      <c r="BH7" s="38">
        <v>37.31</v>
      </c>
      <c r="BI7" s="38">
        <v>1449.61</v>
      </c>
      <c r="BJ7" s="38">
        <v>35.92</v>
      </c>
      <c r="BK7" s="38">
        <v>392.19</v>
      </c>
      <c r="BL7" s="38">
        <v>413.5</v>
      </c>
      <c r="BM7" s="38">
        <v>407.42</v>
      </c>
      <c r="BN7" s="38">
        <v>386.46</v>
      </c>
      <c r="BO7" s="38">
        <v>270.57</v>
      </c>
      <c r="BP7" s="38">
        <v>307.23</v>
      </c>
      <c r="BQ7" s="38">
        <v>32.869999999999997</v>
      </c>
      <c r="BR7" s="38">
        <v>34.549999999999997</v>
      </c>
      <c r="BS7" s="38">
        <v>38.07</v>
      </c>
      <c r="BT7" s="38">
        <v>40.28</v>
      </c>
      <c r="BU7" s="38">
        <v>38.06</v>
      </c>
      <c r="BV7" s="38">
        <v>57.03</v>
      </c>
      <c r="BW7" s="38">
        <v>55.84</v>
      </c>
      <c r="BX7" s="38">
        <v>57.08</v>
      </c>
      <c r="BY7" s="38">
        <v>55.85</v>
      </c>
      <c r="BZ7" s="38">
        <v>62.5</v>
      </c>
      <c r="CA7" s="38">
        <v>59.98</v>
      </c>
      <c r="CB7" s="38">
        <v>704.46</v>
      </c>
      <c r="CC7" s="38">
        <v>702.81</v>
      </c>
      <c r="CD7" s="38">
        <v>631.77</v>
      </c>
      <c r="CE7" s="38">
        <v>526.27</v>
      </c>
      <c r="CF7" s="38">
        <v>615.30999999999995</v>
      </c>
      <c r="CG7" s="38">
        <v>283.73</v>
      </c>
      <c r="CH7" s="38">
        <v>287.57</v>
      </c>
      <c r="CI7" s="38">
        <v>286.86</v>
      </c>
      <c r="CJ7" s="38">
        <v>287.91000000000003</v>
      </c>
      <c r="CK7" s="38">
        <v>269.33</v>
      </c>
      <c r="CL7" s="38">
        <v>272.98</v>
      </c>
      <c r="CM7" s="38">
        <v>33.54</v>
      </c>
      <c r="CN7" s="38">
        <v>34.229999999999997</v>
      </c>
      <c r="CO7" s="38">
        <v>34.229999999999997</v>
      </c>
      <c r="CP7" s="38">
        <v>32.4</v>
      </c>
      <c r="CQ7" s="38">
        <v>29.25</v>
      </c>
      <c r="CR7" s="38">
        <v>58.25</v>
      </c>
      <c r="CS7" s="38">
        <v>61.55</v>
      </c>
      <c r="CT7" s="38">
        <v>57.22</v>
      </c>
      <c r="CU7" s="38">
        <v>54.93</v>
      </c>
      <c r="CV7" s="38">
        <v>59.64</v>
      </c>
      <c r="CW7" s="38">
        <v>58.71</v>
      </c>
      <c r="CX7" s="38">
        <v>100</v>
      </c>
      <c r="CY7" s="38">
        <v>100</v>
      </c>
      <c r="CZ7" s="38">
        <v>100</v>
      </c>
      <c r="DA7" s="38">
        <v>100</v>
      </c>
      <c r="DB7" s="38">
        <v>49.42</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