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/>
  <mc:AlternateContent xmlns:mc="http://schemas.openxmlformats.org/markup-compatibility/2006">
    <mc:Choice Requires="x15">
      <x15ac:absPath xmlns:x15ac="http://schemas.microsoft.com/office/spreadsheetml/2010/11/ac" url="N:\上下水道課\suidou\報告・回答関係\2021\20210129 公営企業に係る経営比較分析表の分析等について（回答）\"/>
    </mc:Choice>
  </mc:AlternateContent>
  <xr:revisionPtr revIDLastSave="0" documentId="13_ncr:1_{0A02631B-669A-4E0C-8B90-169F92F22647}" xr6:coauthVersionLast="36" xr6:coauthVersionMax="36" xr10:uidLastSave="{00000000-0000-0000-0000-000000000000}"/>
  <workbookProtection workbookAlgorithmName="SHA-512" workbookHashValue="xoX2gIGtQwj2FfKfdiA7ifN5DJ0AK8scgibLKTAhDLpLTuhgSDIzxp0XSxwfEXSleN8ElBz2p1sAF2tzN0oPjQ==" workbookSaltValue="y7uDZ1vf6wtHdrQtUWbe9g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T10" i="4"/>
  <c r="AL10" i="4"/>
  <c r="AD10" i="4"/>
  <c r="P10" i="4"/>
  <c r="I10" i="4"/>
  <c r="B10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<sst xmlns="http://schemas.openxmlformats.org/spreadsheetml/2006/main" count="236" uniqueCount="119">
  <si>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</si>
  <si>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</si>
  <si>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</si>
  <si>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</si>
  <si>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</si>
  <si>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</si>
  <si>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</si>
  <si>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</si>
  <si>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</si>
  <si>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</si>
  <si>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</si>
  <si>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</si>
  <si>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</si>
  <si>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</si>
  <si>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</si>
  <si>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</si>
  <si>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</si>
  <si>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</si>
  <si>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</si>
  <si>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</si>
  <si>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</si>
  <si>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</si>
  <si>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</si>
  <si>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</si>
  <si>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</si>
  <si>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</si>
  <si>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</si>
  <si>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</si>
  <si>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</si>
  <si>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</si>
  <si>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</si>
  <si>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</si>
  <si>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</si>
  <si>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</si>
  <si>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</si>
  <si>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</si>
  <si>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</si>
  <si>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</si>
  <si>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</si>
  <si>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</si>
  <si>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</si>
  <si>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</si>
  <si>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</si>
  <si>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</si>
  <si>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</si>
  <si>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</si>
  <si>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</si>
  <si>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</si>
  <si>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</si>
  <si>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</si>
  <si>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</si>
  <si>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</si>
  <si>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</si>
  <si>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</si>
  <si>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</si>
  <si>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</si>
  <si>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</si>
  <si>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</si>
  <si>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</si>
  <si>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</si>
  <si>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</si>
  <si>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</si>
  <si>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</si>
  <si>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</si>
  <si>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</si>
  <si>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</si>
  <si>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</si>
  <si>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</si>
  <si>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</si>
  <si>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</si>
  <si>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</si>
  <si>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</si>
  <si>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</si>
  <si>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</si>
  <si>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</si>
  <si>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</si>
  <si>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</si>
  <si>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</si>
  <si>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</si>
  <si>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</si>
  <si>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</si>
  <si>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</si>
  <si>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</si>
  <si>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</si>
  <si>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</si>
  <si>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</si>
  <si>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</si>
  <si>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</si>
  <si>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</si>
  <si>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</si>
  <si>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</si>
  <si>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</si>
  <si>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</si>
  <si>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</si>
  <si>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</si>
  <si>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</si>
  <si>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</si>
  <si>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</si>
  <si>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西郷村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</si>
  <si>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</si>
  <si>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</si>
  <si>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</si>
  <si>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</si>
  <si>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</si>
  <si>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</si>
  <si>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</si>
  <si>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</si>
  <si>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</si>
  <si>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</si>
  <si>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</si>
  <si>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</si>
  <si>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</si>
  <si>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</si>
  <si>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</si>
  <si>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</si>
  <si>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</si>
  <si>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数値の上では経営状況が改善されているように見えるが、実態としては依然として芳しくない状況といえる。
　現状はまだ管渠の更新へ着手していないが、今後老朽化対策を行っていくための財源を確保するためにも、経営改善化を図る必要がある。</t>
    <rPh sb="1" eb="3">
      <t>スウチ</t>
    </rPh>
    <rPh sb="4" eb="5">
      <t>ウエ</t>
    </rPh>
    <rPh sb="7" eb="11">
      <t>ケイエイジョウキョウ</t>
    </rPh>
    <rPh sb="12" eb="14">
      <t>カイゼン</t>
    </rPh>
    <rPh sb="22" eb="23">
      <t>ミ</t>
    </rPh>
    <rPh sb="27" eb="29">
      <t>ジッタイ</t>
    </rPh>
    <rPh sb="33" eb="35">
      <t>イゼン</t>
    </rPh>
    <rPh sb="38" eb="39">
      <t>カンバ</t>
    </rPh>
    <rPh sb="43" eb="45">
      <t>ジョウキョウ</t>
    </rPh>
    <rPh sb="52" eb="54">
      <t>ゲンジョウ</t>
    </rPh>
    <rPh sb="57" eb="59">
      <t>カンキョ</t>
    </rPh>
    <rPh sb="60" eb="62">
      <t>コウシン</t>
    </rPh>
    <rPh sb="63" eb="65">
      <t>チャクシュ</t>
    </rPh>
    <rPh sb="72" eb="74">
      <t>コンゴ</t>
    </rPh>
    <rPh sb="74" eb="79">
      <t>ロウキュウカタイサク</t>
    </rPh>
    <rPh sb="80" eb="81">
      <t>オコナ</t>
    </rPh>
    <rPh sb="100" eb="102">
      <t>ケイエイ</t>
    </rPh>
    <rPh sb="102" eb="105">
      <t>カイゼンカ</t>
    </rPh>
    <rPh sb="106" eb="107">
      <t>ハカ</t>
    </rPh>
    <rPh sb="108" eb="110">
      <t>ヒツヨウ</t>
    </rPh>
    <phoneticPr fontId="15"/>
  </si>
  <si>
    <t>　①収益的収支比率はH27年度より80％を超えており、やや上昇傾向にある。⑤経費回収率については平成30年度は70％を超えたものの今年度は減少に転じてはいるが⑥汚水処理原価も昨年度より更に抑えられており、徐々に経営状況が改善されているように見える。
　継続的に経営改善化を図るためには、接続率の向上と維持管理費の抑制が喫緊の課題であり、接続促進活動等をさらに積極的に行っていく必要がある。</t>
    <rPh sb="48" eb="50">
      <t>ヘイセイ</t>
    </rPh>
    <rPh sb="52" eb="54">
      <t>ネンド</t>
    </rPh>
    <rPh sb="65" eb="68">
      <t>コンネンド</t>
    </rPh>
    <rPh sb="69" eb="71">
      <t>ゲンショウ</t>
    </rPh>
    <rPh sb="72" eb="73">
      <t>テン</t>
    </rPh>
    <rPh sb="92" eb="93">
      <t>サラ</t>
    </rPh>
    <rPh sb="102" eb="104">
      <t>ジョジョ</t>
    </rPh>
    <rPh sb="120" eb="121">
      <t>ミ</t>
    </rPh>
    <phoneticPr fontId="4"/>
  </si>
  <si>
    <t>　③管渠改善率に関しては、東日本大震災に伴う突発的なものを除き例年ほぼ0％である。
　H29年度に最適整備構想および経営戦略を策定しており、それらの計画に添って施設の修繕、改修等を行い、費用の平準化を図っていきたい。</t>
    <rPh sb="2" eb="7">
      <t>カンキョカイゼンリツ</t>
    </rPh>
    <rPh sb="8" eb="9">
      <t>カン</t>
    </rPh>
    <rPh sb="13" eb="19">
      <t>ヒガシニホンダイシンサイ</t>
    </rPh>
    <rPh sb="20" eb="21">
      <t>トモナ</t>
    </rPh>
    <rPh sb="22" eb="25">
      <t>トッパツテキ</t>
    </rPh>
    <rPh sb="29" eb="30">
      <t>ノゾ</t>
    </rPh>
    <rPh sb="31" eb="33">
      <t>レイネン</t>
    </rPh>
    <rPh sb="46" eb="48">
      <t>ネンド</t>
    </rPh>
    <rPh sb="49" eb="55">
      <t>サイテキセイビコウソウ</t>
    </rPh>
    <rPh sb="58" eb="60">
      <t>ケイエイ</t>
    </rPh>
    <rPh sb="60" eb="62">
      <t>センリャク</t>
    </rPh>
    <rPh sb="63" eb="65">
      <t>サクテイ</t>
    </rPh>
    <rPh sb="77" eb="78">
      <t>ソ</t>
    </rPh>
    <rPh sb="80" eb="82">
      <t>シセツ</t>
    </rPh>
    <rPh sb="83" eb="85">
      <t>シュウゼン</t>
    </rPh>
    <rPh sb="86" eb="89">
      <t>カイシュウトウ</t>
    </rPh>
    <rPh sb="90" eb="91">
      <t>オコナ</t>
    </rPh>
    <rPh sb="93" eb="95">
      <t>ヒヨウ</t>
    </rPh>
    <rPh sb="96" eb="99">
      <t>ヘイジュンカ</t>
    </rPh>
    <rPh sb="100" eb="101">
      <t>ハカ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</si>
</sst>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9F012E6B-2877-49A5-A6D4-DD927B34F6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6-4A8D-A3B9-D3C763787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6-4A8D-A3B9-D3C763787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49.16</c:v>
                </c:pt>
                <c:pt idx="1">
                  <c:v>50.32</c:v>
                </c:pt>
                <c:pt idx="2">
                  <c:v>52.7</c:v>
                </c:pt>
                <c:pt idx="3">
                  <c:v>49.68</c:v>
                </c:pt>
                <c:pt idx="4">
                  <c:v>48.89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1-4D0B-BCE5-B85205F96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F1-4D0B-BCE5-B85205F96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71.709999999999994</c:v>
                </c:pt>
                <c:pt idx="1">
                  <c:v>70.87</c:v>
                </c:pt>
                <c:pt idx="2">
                  <c:v>71.77</c:v>
                </c:pt>
                <c:pt idx="3">
                  <c:v>72.52</c:v>
                </c:pt>
                <c:pt idx="4">
                  <c:v>72.95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B-4CDD-A676-FF90E461C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CB-4CDD-A676-FF90E461C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85.83</c:v>
                </c:pt>
                <c:pt idx="1">
                  <c:v>87.12</c:v>
                </c:pt>
                <c:pt idx="2">
                  <c:v>89.39</c:v>
                </c:pt>
                <c:pt idx="3">
                  <c:v>90.89</c:v>
                </c:pt>
                <c:pt idx="4">
                  <c:v>90.28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4-4061-B8A6-04DD67110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4-4061-B8A6-04DD67110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D-4AE8-9ABD-D3A70BED3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D-4AE8-9ABD-D3A70BED3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E-4ED2-8135-05EB4D447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E-4ED2-8135-05EB4D447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9-4E9C-8BBE-46BE74E2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E9-4E9C-8BBE-46BE74E2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B-4AB2-A586-0764A9254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B-4AB2-A586-0764A9254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4631.34</c:v>
                </c:pt>
                <c:pt idx="1">
                  <c:v>224.57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0-4604-A22E-109BB03F3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B0-4604-A22E-109BB03F3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36.369999999999997</c:v>
                </c:pt>
                <c:pt idx="1">
                  <c:v>52.34</c:v>
                </c:pt>
                <c:pt idx="2">
                  <c:v>59.84</c:v>
                </c:pt>
                <c:pt idx="3">
                  <c:v>72.75</c:v>
                </c:pt>
                <c:pt idx="4">
                  <c:v>68.58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2-4488-88E7-6A082D89D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32-4488-88E7-6A082D89D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399.6</c:v>
                </c:pt>
                <c:pt idx="1">
                  <c:v>278.45999999999998</c:v>
                </c:pt>
                <c:pt idx="2">
                  <c:v>243.92</c:v>
                </c:pt>
                <c:pt idx="3">
                  <c:v>199.9</c:v>
                </c:pt>
                <c:pt idx="4">
                  <c:v>178.32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2-40C4-B366-EFC4323CD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2-40C4-B366-EFC4323CD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CF9" sqref="CF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福島県　西郷村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20291</v>
      </c>
      <c r="AM8" s="51"/>
      <c r="AN8" s="51"/>
      <c r="AO8" s="51"/>
      <c r="AP8" s="51"/>
      <c r="AQ8" s="51"/>
      <c r="AR8" s="51"/>
      <c r="AS8" s="51"/>
      <c r="AT8" s="46">
        <f>データ!T6</f>
        <v>192.06</v>
      </c>
      <c r="AU8" s="46"/>
      <c r="AV8" s="46"/>
      <c r="AW8" s="46"/>
      <c r="AX8" s="46"/>
      <c r="AY8" s="46"/>
      <c r="AZ8" s="46"/>
      <c r="BA8" s="46"/>
      <c r="BB8" s="46">
        <f>データ!U6</f>
        <v>105.65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15.48</v>
      </c>
      <c r="Q10" s="46"/>
      <c r="R10" s="46"/>
      <c r="S10" s="46"/>
      <c r="T10" s="46"/>
      <c r="U10" s="46"/>
      <c r="V10" s="46"/>
      <c r="W10" s="46">
        <f>データ!Q6</f>
        <v>90.09</v>
      </c>
      <c r="X10" s="46"/>
      <c r="Y10" s="46"/>
      <c r="Z10" s="46"/>
      <c r="AA10" s="46"/>
      <c r="AB10" s="46"/>
      <c r="AC10" s="46"/>
      <c r="AD10" s="51">
        <f>データ!R6</f>
        <v>2750</v>
      </c>
      <c r="AE10" s="51"/>
      <c r="AF10" s="51"/>
      <c r="AG10" s="51"/>
      <c r="AH10" s="51"/>
      <c r="AI10" s="51"/>
      <c r="AJ10" s="51"/>
      <c r="AK10" s="2"/>
      <c r="AL10" s="51">
        <f>データ!V6</f>
        <v>3120</v>
      </c>
      <c r="AM10" s="51"/>
      <c r="AN10" s="51"/>
      <c r="AO10" s="51"/>
      <c r="AP10" s="51"/>
      <c r="AQ10" s="51"/>
      <c r="AR10" s="51"/>
      <c r="AS10" s="51"/>
      <c r="AT10" s="46">
        <f>データ!W6</f>
        <v>5.22</v>
      </c>
      <c r="AU10" s="46"/>
      <c r="AV10" s="46"/>
      <c r="AW10" s="46"/>
      <c r="AX10" s="46"/>
      <c r="AY10" s="46"/>
      <c r="AZ10" s="46"/>
      <c r="BA10" s="46"/>
      <c r="BB10" s="46">
        <f>データ!X6</f>
        <v>597.70000000000005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117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9v61BmhNjqEJB0rU/IzXJM+J+cTgiW0FR0x9yaqJ+ySehCbZbZ1c9kegtlC9KRpE67OHJdtAJ77xwPWr1iIqLA==" saltValue="UNy1lDwrIPMQ7NFE4IChh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74616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西郷村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15.48</v>
      </c>
      <c r="Q6" s="34">
        <f t="shared" si="3"/>
        <v>90.09</v>
      </c>
      <c r="R6" s="34">
        <f t="shared" si="3"/>
        <v>2750</v>
      </c>
      <c r="S6" s="34">
        <f t="shared" si="3"/>
        <v>20291</v>
      </c>
      <c r="T6" s="34">
        <f t="shared" si="3"/>
        <v>192.06</v>
      </c>
      <c r="U6" s="34">
        <f t="shared" si="3"/>
        <v>105.65</v>
      </c>
      <c r="V6" s="34">
        <f t="shared" si="3"/>
        <v>3120</v>
      </c>
      <c r="W6" s="34">
        <f t="shared" si="3"/>
        <v>5.22</v>
      </c>
      <c r="X6" s="34">
        <f t="shared" si="3"/>
        <v>597.70000000000005</v>
      </c>
      <c r="Y6" s="35">
        <f>IF(Y7="",NA(),Y7)</f>
        <v>85.83</v>
      </c>
      <c r="Z6" s="35">
        <f t="shared" ref="Z6:AH6" si="4">IF(Z7="",NA(),Z7)</f>
        <v>87.12</v>
      </c>
      <c r="AA6" s="35">
        <f t="shared" si="4"/>
        <v>89.39</v>
      </c>
      <c r="AB6" s="35">
        <f t="shared" si="4"/>
        <v>90.89</v>
      </c>
      <c r="AC6" s="35">
        <f t="shared" si="4"/>
        <v>90.28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4631.34</v>
      </c>
      <c r="BG6" s="35">
        <f t="shared" ref="BG6:BO6" si="7">IF(BG7="",NA(),BG7)</f>
        <v>224.57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36.369999999999997</v>
      </c>
      <c r="BR6" s="35">
        <f t="shared" ref="BR6:BZ6" si="8">IF(BR7="",NA(),BR7)</f>
        <v>52.34</v>
      </c>
      <c r="BS6" s="35">
        <f t="shared" si="8"/>
        <v>59.84</v>
      </c>
      <c r="BT6" s="35">
        <f t="shared" si="8"/>
        <v>72.75</v>
      </c>
      <c r="BU6" s="35">
        <f t="shared" si="8"/>
        <v>68.58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399.6</v>
      </c>
      <c r="CC6" s="35">
        <f t="shared" ref="CC6:CK6" si="9">IF(CC7="",NA(),CC7)</f>
        <v>278.45999999999998</v>
      </c>
      <c r="CD6" s="35">
        <f t="shared" si="9"/>
        <v>243.92</v>
      </c>
      <c r="CE6" s="35">
        <f t="shared" si="9"/>
        <v>199.9</v>
      </c>
      <c r="CF6" s="35">
        <f t="shared" si="9"/>
        <v>178.32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49.16</v>
      </c>
      <c r="CN6" s="35">
        <f t="shared" ref="CN6:CV6" si="10">IF(CN7="",NA(),CN7)</f>
        <v>50.32</v>
      </c>
      <c r="CO6" s="35">
        <f t="shared" si="10"/>
        <v>52.7</v>
      </c>
      <c r="CP6" s="35">
        <f t="shared" si="10"/>
        <v>49.68</v>
      </c>
      <c r="CQ6" s="35">
        <f t="shared" si="10"/>
        <v>48.89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71.709999999999994</v>
      </c>
      <c r="CY6" s="35">
        <f t="shared" ref="CY6:DG6" si="11">IF(CY7="",NA(),CY7)</f>
        <v>70.87</v>
      </c>
      <c r="CZ6" s="35">
        <f t="shared" si="11"/>
        <v>71.77</v>
      </c>
      <c r="DA6" s="35">
        <f t="shared" si="11"/>
        <v>72.52</v>
      </c>
      <c r="DB6" s="35">
        <f t="shared" si="11"/>
        <v>72.95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74616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15.48</v>
      </c>
      <c r="Q7" s="38">
        <v>90.09</v>
      </c>
      <c r="R7" s="38">
        <v>2750</v>
      </c>
      <c r="S7" s="38">
        <v>20291</v>
      </c>
      <c r="T7" s="38">
        <v>192.06</v>
      </c>
      <c r="U7" s="38">
        <v>105.65</v>
      </c>
      <c r="V7" s="38">
        <v>3120</v>
      </c>
      <c r="W7" s="38">
        <v>5.22</v>
      </c>
      <c r="X7" s="38">
        <v>597.70000000000005</v>
      </c>
      <c r="Y7" s="38">
        <v>85.83</v>
      </c>
      <c r="Z7" s="38">
        <v>87.12</v>
      </c>
      <c r="AA7" s="38">
        <v>89.39</v>
      </c>
      <c r="AB7" s="38">
        <v>90.89</v>
      </c>
      <c r="AC7" s="38">
        <v>90.28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4631.34</v>
      </c>
      <c r="BG7" s="38">
        <v>224.57</v>
      </c>
      <c r="BH7" s="38">
        <v>0</v>
      </c>
      <c r="BI7" s="38">
        <v>0</v>
      </c>
      <c r="BJ7" s="38">
        <v>0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36.369999999999997</v>
      </c>
      <c r="BR7" s="38">
        <v>52.34</v>
      </c>
      <c r="BS7" s="38">
        <v>59.84</v>
      </c>
      <c r="BT7" s="38">
        <v>72.75</v>
      </c>
      <c r="BU7" s="38">
        <v>68.58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399.6</v>
      </c>
      <c r="CC7" s="38">
        <v>278.45999999999998</v>
      </c>
      <c r="CD7" s="38">
        <v>243.92</v>
      </c>
      <c r="CE7" s="38">
        <v>199.9</v>
      </c>
      <c r="CF7" s="38">
        <v>178.32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49.16</v>
      </c>
      <c r="CN7" s="38">
        <v>50.32</v>
      </c>
      <c r="CO7" s="38">
        <v>52.7</v>
      </c>
      <c r="CP7" s="38">
        <v>49.68</v>
      </c>
      <c r="CQ7" s="38">
        <v>48.89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71.709999999999994</v>
      </c>
      <c r="CY7" s="38">
        <v>70.87</v>
      </c>
      <c r="CZ7" s="38">
        <v>71.77</v>
      </c>
      <c r="DA7" s="38">
        <v>72.52</v>
      </c>
      <c r="DB7" s="38">
        <v>72.95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小針 大介</cp:lastModifiedBy>
  <dcterms:created xsi:type="dcterms:W3CDTF">2020-12-04T03:01:06Z</dcterms:created>
  <dcterms:modified xsi:type="dcterms:W3CDTF">2021-01-28T06:41:34Z</dcterms:modified>
  <cp:category/>
</cp:coreProperties>
</file>