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er\Desktop\Suzuki_Yuta\103　農集排関係\農業集落排水事業経営戦略\送付資料\【経営比較分析表】2019_075043_47_1718\"/>
    </mc:Choice>
  </mc:AlternateContent>
  <xr:revisionPtr revIDLastSave="0" documentId="13_ncr:1_{DA8EF00E-6146-43F0-83CF-03C548099C26}" xr6:coauthVersionLast="46" xr6:coauthVersionMax="46" xr10:uidLastSave="{00000000-0000-0000-0000-000000000000}"/>
  <workbookProtection workbookAlgorithmName="SHA-512" workbookHashValue="L4acZugB7myYCHDr5lP4gFrdw3M6NsQzc4+kBwyFgbaaFvmNKW2p8VfYoBy1Xvdqe0iMNR+/qHPRlReP9lwKXg==" workbookSaltValue="Te2tnLRUbJ+LDZXBSbO89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<sst xmlns="http://schemas.openxmlformats.org/spreadsheetml/2006/main" count="236" uniqueCount="120">
  <si>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</si>
  <si>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</si>
  <si>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</si>
  <si>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</si>
  <si>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</si>
  <si>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</si>
  <si>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</si>
  <si>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</si>
  <si>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</si>
  <si>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</si>
  <si>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</si>
  <si>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</si>
  <si>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</si>
  <si>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</si>
  <si>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</si>
  <si>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</si>
  <si>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</si>
  <si>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</si>
  <si>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</si>
  <si>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</si>
  <si>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</si>
  <si>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</si>
  <si>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</si>
  <si>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</si>
  <si>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</si>
  <si>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</si>
  <si>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</si>
  <si>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</si>
  <si>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</si>
  <si>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</si>
  <si>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</si>
  <si>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</si>
  <si>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</si>
  <si>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</si>
  <si>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</si>
  <si>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</si>
  <si>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</si>
  <si>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</si>
  <si>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</si>
  <si>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</si>
  <si>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</si>
  <si>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</si>
  <si>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</si>
  <si>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</si>
  <si>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</si>
  <si>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</si>
  <si>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</si>
  <si>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</si>
  <si>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</si>
  <si>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</si>
  <si>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</si>
  <si>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</si>
  <si>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</si>
  <si>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</si>
  <si>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</si>
  <si>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</si>
  <si>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</si>
  <si>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</si>
  <si>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</si>
  <si>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</si>
  <si>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</si>
  <si>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</si>
  <si>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</si>
  <si>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</si>
  <si>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</si>
  <si>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</si>
  <si>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</si>
  <si>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</si>
  <si>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</si>
  <si>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</si>
  <si>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</si>
  <si>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</si>
  <si>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</si>
  <si>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</si>
  <si>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</si>
  <si>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</si>
  <si>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</si>
  <si>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</si>
  <si>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</si>
  <si>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</si>
  <si>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</si>
  <si>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</si>
  <si>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</si>
  <si>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</si>
  <si>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</si>
  <si>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</si>
  <si>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</si>
  <si>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</si>
  <si>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</si>
  <si>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</si>
  <si>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</si>
  <si>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</si>
  <si>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</si>
  <si>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</si>
  <si>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</si>
  <si>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</si>
  <si>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</si>
  <si>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</si>
  <si>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</si>
  <si>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</si>
  <si>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</si>
  <si>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</si>
  <si>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</si>
  <si>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</si>
  <si>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</si>
  <si>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</si>
  <si>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</si>
  <si>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</si>
  <si>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</si>
  <si>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</si>
  <si>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</si>
  <si>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</si>
  <si>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</si>
  <si>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</si>
  <si>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</si>
  <si>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</si>
  <si>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</si>
  <si>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収益的収支比率については、数年ぶりに100％を上回り黒字となっており、今後も健全経営を継続していきたい。
　経費回収率については、汚水処理経費のほとんどを使用料以外の収入により賄っている状況である。そのため、汚水処理経費の削減に努め財源を確保していく必要がある。
　汚水処理原価については、類似団体平均値と比べて高い値となっており、効率的な汚水処理が実施されているとは言えない。今後は維持管理費の削減に向けた取り組みをする必要がある。
　施設利用率、水洗化率については、類似団体平均値と比べ低い値となっている。これは接続人口の減少や、それに伴う使用料収入の不足が要因であると考えられる。</t>
    <rPh sb="1" eb="4">
      <t>シュウエキテキ</t>
    </rPh>
    <rPh sb="4" eb="6">
      <t>シュウシ</t>
    </rPh>
    <rPh sb="6" eb="8">
      <t>ヒリツ</t>
    </rPh>
    <rPh sb="14" eb="16">
      <t>スウネン</t>
    </rPh>
    <rPh sb="24" eb="26">
      <t>ウワマワ</t>
    </rPh>
    <rPh sb="27" eb="29">
      <t>クロジ</t>
    </rPh>
    <rPh sb="36" eb="38">
      <t>コンゴ</t>
    </rPh>
    <rPh sb="39" eb="41">
      <t>ケンゼン</t>
    </rPh>
    <rPh sb="41" eb="43">
      <t>ケイエイ</t>
    </rPh>
    <rPh sb="44" eb="46">
      <t>ケイゾク</t>
    </rPh>
    <rPh sb="55" eb="57">
      <t>ケイヒ</t>
    </rPh>
    <rPh sb="57" eb="59">
      <t>カイシュウ</t>
    </rPh>
    <rPh sb="59" eb="60">
      <t>リツ</t>
    </rPh>
    <rPh sb="66" eb="68">
      <t>オスイ</t>
    </rPh>
    <rPh sb="68" eb="70">
      <t>ショリ</t>
    </rPh>
    <rPh sb="70" eb="72">
      <t>ケイヒ</t>
    </rPh>
    <rPh sb="78" eb="81">
      <t>シヨウリョウ</t>
    </rPh>
    <rPh sb="81" eb="83">
      <t>イガイ</t>
    </rPh>
    <rPh sb="84" eb="86">
      <t>シュウニュウ</t>
    </rPh>
    <rPh sb="89" eb="90">
      <t>マカナ</t>
    </rPh>
    <rPh sb="94" eb="96">
      <t>ジョウキョウ</t>
    </rPh>
    <rPh sb="105" eb="107">
      <t>オスイ</t>
    </rPh>
    <rPh sb="107" eb="109">
      <t>ショリ</t>
    </rPh>
    <rPh sb="109" eb="111">
      <t>ケイヒ</t>
    </rPh>
    <rPh sb="112" eb="114">
      <t>サクゲン</t>
    </rPh>
    <rPh sb="115" eb="116">
      <t>ツト</t>
    </rPh>
    <rPh sb="117" eb="119">
      <t>ザイゲン</t>
    </rPh>
    <rPh sb="120" eb="122">
      <t>カクホ</t>
    </rPh>
    <rPh sb="126" eb="128">
      <t>ヒツヨウ</t>
    </rPh>
    <rPh sb="134" eb="136">
      <t>オスイ</t>
    </rPh>
    <rPh sb="136" eb="138">
      <t>ショリ</t>
    </rPh>
    <rPh sb="138" eb="140">
      <t>ゲンカ</t>
    </rPh>
    <rPh sb="146" eb="148">
      <t>ルイジ</t>
    </rPh>
    <rPh sb="148" eb="150">
      <t>ダンタイ</t>
    </rPh>
    <rPh sb="150" eb="152">
      <t>ヘイキン</t>
    </rPh>
    <rPh sb="152" eb="153">
      <t>チ</t>
    </rPh>
    <rPh sb="154" eb="155">
      <t>クラ</t>
    </rPh>
    <rPh sb="157" eb="158">
      <t>タカ</t>
    </rPh>
    <rPh sb="159" eb="160">
      <t>アタイ</t>
    </rPh>
    <rPh sb="167" eb="170">
      <t>コウリツテキ</t>
    </rPh>
    <rPh sb="171" eb="173">
      <t>オスイ</t>
    </rPh>
    <rPh sb="173" eb="175">
      <t>ショリ</t>
    </rPh>
    <rPh sb="176" eb="178">
      <t>ジッシ</t>
    </rPh>
    <rPh sb="185" eb="186">
      <t>イ</t>
    </rPh>
    <rPh sb="190" eb="192">
      <t>コンゴ</t>
    </rPh>
    <rPh sb="193" eb="195">
      <t>イジ</t>
    </rPh>
    <rPh sb="195" eb="198">
      <t>カンリヒ</t>
    </rPh>
    <rPh sb="199" eb="201">
      <t>サクゲン</t>
    </rPh>
    <rPh sb="202" eb="203">
      <t>ム</t>
    </rPh>
    <rPh sb="205" eb="206">
      <t>ト</t>
    </rPh>
    <rPh sb="207" eb="208">
      <t>ク</t>
    </rPh>
    <rPh sb="212" eb="214">
      <t>ヒツヨウ</t>
    </rPh>
    <rPh sb="220" eb="222">
      <t>シセツ</t>
    </rPh>
    <rPh sb="222" eb="224">
      <t>リヨウ</t>
    </rPh>
    <rPh sb="224" eb="225">
      <t>リツ</t>
    </rPh>
    <rPh sb="226" eb="229">
      <t>スイセンカ</t>
    </rPh>
    <rPh sb="229" eb="230">
      <t>リツ</t>
    </rPh>
    <rPh sb="236" eb="238">
      <t>ルイジ</t>
    </rPh>
    <rPh sb="238" eb="240">
      <t>ダンタイ</t>
    </rPh>
    <rPh sb="240" eb="243">
      <t>ヘイキンチ</t>
    </rPh>
    <rPh sb="244" eb="245">
      <t>クラ</t>
    </rPh>
    <rPh sb="246" eb="247">
      <t>ヒク</t>
    </rPh>
    <rPh sb="248" eb="249">
      <t>アタイ</t>
    </rPh>
    <rPh sb="259" eb="261">
      <t>セツゾク</t>
    </rPh>
    <rPh sb="261" eb="263">
      <t>ジンコウ</t>
    </rPh>
    <rPh sb="264" eb="266">
      <t>ゲンショウ</t>
    </rPh>
    <rPh sb="271" eb="272">
      <t>トモナ</t>
    </rPh>
    <rPh sb="273" eb="276">
      <t>シヨウリョウ</t>
    </rPh>
    <rPh sb="276" eb="278">
      <t>シュウニュウ</t>
    </rPh>
    <rPh sb="279" eb="281">
      <t>フソク</t>
    </rPh>
    <rPh sb="282" eb="284">
      <t>ヨウイン</t>
    </rPh>
    <rPh sb="288" eb="289">
      <t>カンガ</t>
    </rPh>
    <phoneticPr fontId="4"/>
  </si>
  <si>
    <t>　当該施設は平静22年以降管渠工事を行っていないが、管渠老朽化率の観点からも早急な改築等の必要性は低いと考えられる。今後は施設管理委託業との連絡を密に行い、必要があれば早急に改善作業を行う。</t>
    <rPh sb="1" eb="3">
      <t>トウガイ</t>
    </rPh>
    <rPh sb="3" eb="5">
      <t>シセツ</t>
    </rPh>
    <rPh sb="6" eb="8">
      <t>ヘイセイ</t>
    </rPh>
    <rPh sb="10" eb="11">
      <t>ネン</t>
    </rPh>
    <rPh sb="11" eb="13">
      <t>イコウ</t>
    </rPh>
    <rPh sb="13" eb="15">
      <t>カンキョ</t>
    </rPh>
    <rPh sb="15" eb="17">
      <t>コウジ</t>
    </rPh>
    <rPh sb="18" eb="19">
      <t>オコナ</t>
    </rPh>
    <rPh sb="26" eb="28">
      <t>カンキョ</t>
    </rPh>
    <rPh sb="28" eb="31">
      <t>ロウキュウカ</t>
    </rPh>
    <rPh sb="31" eb="32">
      <t>リツ</t>
    </rPh>
    <rPh sb="33" eb="35">
      <t>カンテン</t>
    </rPh>
    <rPh sb="38" eb="40">
      <t>ソウキュウ</t>
    </rPh>
    <rPh sb="41" eb="43">
      <t>カイチク</t>
    </rPh>
    <rPh sb="43" eb="44">
      <t>トウ</t>
    </rPh>
    <rPh sb="45" eb="48">
      <t>ヒツヨウセイ</t>
    </rPh>
    <rPh sb="49" eb="50">
      <t>ヒク</t>
    </rPh>
    <rPh sb="52" eb="53">
      <t>カンガ</t>
    </rPh>
    <rPh sb="58" eb="60">
      <t>コンゴ</t>
    </rPh>
    <rPh sb="61" eb="63">
      <t>シセツ</t>
    </rPh>
    <rPh sb="63" eb="65">
      <t>カンリ</t>
    </rPh>
    <rPh sb="65" eb="67">
      <t>イタク</t>
    </rPh>
    <rPh sb="67" eb="68">
      <t>ギョウ</t>
    </rPh>
    <rPh sb="70" eb="72">
      <t>レンラク</t>
    </rPh>
    <rPh sb="73" eb="74">
      <t>ミツ</t>
    </rPh>
    <rPh sb="75" eb="76">
      <t>オコナ</t>
    </rPh>
    <rPh sb="78" eb="80">
      <t>ヒツヨウ</t>
    </rPh>
    <rPh sb="84" eb="86">
      <t>サッキュウ</t>
    </rPh>
    <rPh sb="87" eb="89">
      <t>カイゼン</t>
    </rPh>
    <rPh sb="89" eb="91">
      <t>サギョウ</t>
    </rPh>
    <rPh sb="92" eb="93">
      <t>オコナ</t>
    </rPh>
    <phoneticPr fontId="4"/>
  </si>
  <si>
    <t>　当該施設については、使用料からの収入のみでは健全な経営ができず、一般会計からの繰入金で経営を続けている状況である。
　今後は汚水処理経費や維持管理経費の削減に向けた取り組みをするとともに。使用料の収入を増やすため、未接続宅に対する個別訪問や、総会時に加入促進の依頼を行い接続に対する動向を伺うと共に、地元排水業者からも啓発活動を依頼するなど接続人口の増加活動に努めていきたい。</t>
    <rPh sb="1" eb="3">
      <t>トウガイ</t>
    </rPh>
    <rPh sb="3" eb="5">
      <t>シセツ</t>
    </rPh>
    <rPh sb="11" eb="14">
      <t>シヨウリョウ</t>
    </rPh>
    <rPh sb="17" eb="19">
      <t>シュウニュウ</t>
    </rPh>
    <rPh sb="23" eb="25">
      <t>ケンゼン</t>
    </rPh>
    <rPh sb="26" eb="28">
      <t>ケイエイ</t>
    </rPh>
    <rPh sb="33" eb="35">
      <t>イッパン</t>
    </rPh>
    <rPh sb="35" eb="37">
      <t>カイケイ</t>
    </rPh>
    <rPh sb="40" eb="42">
      <t>クリイレ</t>
    </rPh>
    <rPh sb="42" eb="43">
      <t>キン</t>
    </rPh>
    <rPh sb="44" eb="46">
      <t>ケイエイ</t>
    </rPh>
    <rPh sb="47" eb="48">
      <t>ツヅ</t>
    </rPh>
    <rPh sb="52" eb="54">
      <t>ジョウキョウ</t>
    </rPh>
    <rPh sb="60" eb="62">
      <t>コンゴ</t>
    </rPh>
    <rPh sb="63" eb="65">
      <t>オスイ</t>
    </rPh>
    <rPh sb="65" eb="67">
      <t>ショリ</t>
    </rPh>
    <rPh sb="67" eb="69">
      <t>ケイヒ</t>
    </rPh>
    <rPh sb="70" eb="72">
      <t>イジ</t>
    </rPh>
    <rPh sb="72" eb="74">
      <t>カンリ</t>
    </rPh>
    <rPh sb="74" eb="76">
      <t>ケイヒ</t>
    </rPh>
    <rPh sb="77" eb="79">
      <t>サクゲン</t>
    </rPh>
    <rPh sb="80" eb="81">
      <t>ム</t>
    </rPh>
    <rPh sb="83" eb="84">
      <t>ト</t>
    </rPh>
    <rPh sb="85" eb="86">
      <t>ク</t>
    </rPh>
    <rPh sb="95" eb="98">
      <t>シヨウリョウ</t>
    </rPh>
    <rPh sb="99" eb="101">
      <t>シュウニュウ</t>
    </rPh>
    <rPh sb="102" eb="103">
      <t>フ</t>
    </rPh>
    <rPh sb="108" eb="111">
      <t>ミセツゾク</t>
    </rPh>
    <rPh sb="111" eb="112">
      <t>タク</t>
    </rPh>
    <rPh sb="113" eb="114">
      <t>タイ</t>
    </rPh>
    <rPh sb="116" eb="118">
      <t>コベツ</t>
    </rPh>
    <rPh sb="118" eb="120">
      <t>ホウモン</t>
    </rPh>
    <rPh sb="122" eb="124">
      <t>ソウカイ</t>
    </rPh>
    <rPh sb="124" eb="125">
      <t>ジ</t>
    </rPh>
    <rPh sb="126" eb="128">
      <t>カニュウ</t>
    </rPh>
    <rPh sb="128" eb="130">
      <t>ソクシン</t>
    </rPh>
    <rPh sb="131" eb="133">
      <t>イライ</t>
    </rPh>
    <rPh sb="134" eb="135">
      <t>オコナ</t>
    </rPh>
    <rPh sb="136" eb="138">
      <t>セツゾク</t>
    </rPh>
    <rPh sb="139" eb="140">
      <t>タイ</t>
    </rPh>
    <rPh sb="142" eb="144">
      <t>ドウコウ</t>
    </rPh>
    <rPh sb="145" eb="146">
      <t>ウカガ</t>
    </rPh>
    <rPh sb="148" eb="149">
      <t>トモ</t>
    </rPh>
    <rPh sb="151" eb="153">
      <t>ジモト</t>
    </rPh>
    <rPh sb="153" eb="155">
      <t>ハイスイ</t>
    </rPh>
    <rPh sb="155" eb="157">
      <t>ギョウシャ</t>
    </rPh>
    <rPh sb="160" eb="162">
      <t>ケイハツ</t>
    </rPh>
    <rPh sb="162" eb="164">
      <t>カツドウ</t>
    </rPh>
    <rPh sb="165" eb="167">
      <t>イライ</t>
    </rPh>
    <rPh sb="171" eb="173">
      <t>セツゾク</t>
    </rPh>
    <rPh sb="173" eb="175">
      <t>ジンコウ</t>
    </rPh>
    <rPh sb="176" eb="178">
      <t>ゾウカ</t>
    </rPh>
    <rPh sb="178" eb="180">
      <t>カツドウ</t>
    </rPh>
    <rPh sb="181" eb="1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</si>
</sst>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B1-4260-A902-53B0EBCBED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c:v>0.02</c:v>
                </c:pt>
              </c:numCache>
            </c:numRef>
          </c:val>
          <c:smooth val="0"/>
          <c:extLst>
            <c:ext xmlns:c16="http://schemas.microsoft.com/office/drawing/2014/chart" uri="{C3380CC4-5D6E-409C-BE32-E72D297353CC}">
              <c16:uniqueId val="{00000001-09B1-4260-A902-53B0EBCBED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16.28</c:v>
                </c:pt>
                <c:pt idx="1">
                  <c:v>13.95</c:v>
                </c:pt>
                <c:pt idx="2">
                  <c:v>30.23</c:v>
                </c:pt>
                <c:pt idx="3">
                  <c:v>109.3</c:v>
                </c:pt>
                <c:pt idx="4">
                  <c:v>9.3000000000000007</c:v>
                </c:pt>
              </c:numCache>
            </c:numRef>
          </c:val>
          <c:extLst>
            <c:ext xmlns:c16="http://schemas.microsoft.com/office/drawing/2014/chart" uri="{C3380CC4-5D6E-409C-BE32-E72D297353CC}">
              <c16:uniqueId val="{00000000-3C58-41A8-899E-DB05B221674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50.14</c:v>
                </c:pt>
              </c:numCache>
            </c:numRef>
          </c:val>
          <c:smooth val="0"/>
          <c:extLst>
            <c:ext xmlns:c16="http://schemas.microsoft.com/office/drawing/2014/chart" uri="{C3380CC4-5D6E-409C-BE32-E72D297353CC}">
              <c16:uniqueId val="{00000001-3C58-41A8-899E-DB05B221674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49.47</c:v>
                </c:pt>
                <c:pt idx="1">
                  <c:v>52.22</c:v>
                </c:pt>
                <c:pt idx="2">
                  <c:v>51.69</c:v>
                </c:pt>
                <c:pt idx="3">
                  <c:v>53.41</c:v>
                </c:pt>
                <c:pt idx="4">
                  <c:v>58.89</c:v>
                </c:pt>
              </c:numCache>
            </c:numRef>
          </c:val>
          <c:extLst>
            <c:ext xmlns:c16="http://schemas.microsoft.com/office/drawing/2014/chart" uri="{C3380CC4-5D6E-409C-BE32-E72D297353CC}">
              <c16:uniqueId val="{00000000-2F87-45D9-8779-EE2953FBC1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84.98</c:v>
                </c:pt>
              </c:numCache>
            </c:numRef>
          </c:val>
          <c:smooth val="0"/>
          <c:extLst>
            <c:ext xmlns:c16="http://schemas.microsoft.com/office/drawing/2014/chart" uri="{C3380CC4-5D6E-409C-BE32-E72D297353CC}">
              <c16:uniqueId val="{00000001-2F87-45D9-8779-EE2953FBC1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99.08</c:v>
                </c:pt>
                <c:pt idx="1">
                  <c:v>91.29</c:v>
                </c:pt>
                <c:pt idx="2">
                  <c:v>97.39</c:v>
                </c:pt>
                <c:pt idx="3">
                  <c:v>97.74</c:v>
                </c:pt>
                <c:pt idx="4">
                  <c:v>101.13</c:v>
                </c:pt>
              </c:numCache>
            </c:numRef>
          </c:val>
          <c:extLst>
            <c:ext xmlns:c16="http://schemas.microsoft.com/office/drawing/2014/chart" uri="{C3380CC4-5D6E-409C-BE32-E72D297353CC}">
              <c16:uniqueId val="{00000000-3C85-403A-91B7-43A0D23E1E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5-403A-91B7-43A0D23E1E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F-4AB4-9E70-34AA77B57A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F-4AB4-9E70-34AA77B57A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F-4F98-9943-B3AFE64A48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F-4F98-9943-B3AFE64A48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38-47BC-9B9E-C47C73396C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38-47BC-9B9E-C47C73396C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B2-4D23-9E8B-11D94CF3C0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B2-4D23-9E8B-11D94CF3C0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8388.77</c:v>
                </c:pt>
                <c:pt idx="1">
                  <c:v>0</c:v>
                </c:pt>
                <c:pt idx="2">
                  <c:v>0</c:v>
                </c:pt>
                <c:pt idx="3">
                  <c:v>0</c:v>
                </c:pt>
                <c:pt idx="4">
                  <c:v>0</c:v>
                </c:pt>
              </c:numCache>
            </c:numRef>
          </c:val>
          <c:extLst>
            <c:ext xmlns:c16="http://schemas.microsoft.com/office/drawing/2014/chart" uri="{C3380CC4-5D6E-409C-BE32-E72D297353CC}">
              <c16:uniqueId val="{00000000-B29B-4C44-8ECE-5CD35C8E37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826.83</c:v>
                </c:pt>
              </c:numCache>
            </c:numRef>
          </c:val>
          <c:smooth val="0"/>
          <c:extLst>
            <c:ext xmlns:c16="http://schemas.microsoft.com/office/drawing/2014/chart" uri="{C3380CC4-5D6E-409C-BE32-E72D297353CC}">
              <c16:uniqueId val="{00000001-B29B-4C44-8ECE-5CD35C8E37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18.59</c:v>
                </c:pt>
                <c:pt idx="1">
                  <c:v>35.380000000000003</c:v>
                </c:pt>
                <c:pt idx="2">
                  <c:v>37.619999999999997</c:v>
                </c:pt>
                <c:pt idx="3">
                  <c:v>16.37</c:v>
                </c:pt>
                <c:pt idx="4">
                  <c:v>37.89</c:v>
                </c:pt>
              </c:numCache>
            </c:numRef>
          </c:val>
          <c:extLst>
            <c:ext xmlns:c16="http://schemas.microsoft.com/office/drawing/2014/chart" uri="{C3380CC4-5D6E-409C-BE32-E72D297353CC}">
              <c16:uniqueId val="{00000000-7B88-40EC-A314-CA4FDC9397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57.31</c:v>
                </c:pt>
              </c:numCache>
            </c:numRef>
          </c:val>
          <c:smooth val="0"/>
          <c:extLst>
            <c:ext xmlns:c16="http://schemas.microsoft.com/office/drawing/2014/chart" uri="{C3380CC4-5D6E-409C-BE32-E72D297353CC}">
              <c16:uniqueId val="{00000001-7B88-40EC-A314-CA4FDC9397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1693.65</c:v>
                </c:pt>
                <c:pt idx="1">
                  <c:v>937.67</c:v>
                </c:pt>
                <c:pt idx="2">
                  <c:v>402.83</c:v>
                </c:pt>
                <c:pt idx="3">
                  <c:v>535.62</c:v>
                </c:pt>
                <c:pt idx="4">
                  <c:v>1458.98</c:v>
                </c:pt>
              </c:numCache>
            </c:numRef>
          </c:val>
          <c:extLst>
            <c:ext xmlns:c16="http://schemas.microsoft.com/office/drawing/2014/chart" uri="{C3380CC4-5D6E-409C-BE32-E72D297353CC}">
              <c16:uniqueId val="{00000000-03D3-4437-BD01-C9FC9C224F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273.52</c:v>
                </c:pt>
              </c:numCache>
            </c:numRef>
          </c:val>
          <c:smooth val="0"/>
          <c:extLst>
            <c:ext xmlns:c16="http://schemas.microsoft.com/office/drawing/2014/chart" uri="{C3380CC4-5D6E-409C-BE32-E72D297353CC}">
              <c16:uniqueId val="{00000001-03D3-4437-BD01-C9FC9C224F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浅川町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6341</v>
      </c>
      <c r="AM8" s="69"/>
      <c r="AN8" s="69"/>
      <c r="AO8" s="69"/>
      <c r="AP8" s="69"/>
      <c r="AQ8" s="69"/>
      <c r="AR8" s="69"/>
      <c r="AS8" s="69"/>
      <c r="AT8" s="68">
        <f>データ!T6</f>
        <v>37.43</v>
      </c>
      <c r="AU8" s="68"/>
      <c r="AV8" s="68"/>
      <c r="AW8" s="68"/>
      <c r="AX8" s="68"/>
      <c r="AY8" s="68"/>
      <c r="AZ8" s="68"/>
      <c r="BA8" s="68"/>
      <c r="BB8" s="68">
        <f>データ!U6</f>
        <v>169.41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1.43</v>
      </c>
      <c r="Q10" s="68"/>
      <c r="R10" s="68"/>
      <c r="S10" s="68"/>
      <c r="T10" s="68"/>
      <c r="U10" s="68"/>
      <c r="V10" s="68"/>
      <c r="W10" s="68">
        <f>データ!Q6</f>
        <v>100</v>
      </c>
      <c r="X10" s="68"/>
      <c r="Y10" s="68"/>
      <c r="Z10" s="68"/>
      <c r="AA10" s="68"/>
      <c r="AB10" s="68"/>
      <c r="AC10" s="68"/>
      <c r="AD10" s="69">
        <f>データ!R6</f>
        <v>3675</v>
      </c>
      <c r="AE10" s="69"/>
      <c r="AF10" s="69"/>
      <c r="AG10" s="69"/>
      <c r="AH10" s="69"/>
      <c r="AI10" s="69"/>
      <c r="AJ10" s="69"/>
      <c r="AK10" s="2"/>
      <c r="AL10" s="69">
        <f>データ!V6</f>
        <v>90</v>
      </c>
      <c r="AM10" s="69"/>
      <c r="AN10" s="69"/>
      <c r="AO10" s="69"/>
      <c r="AP10" s="69"/>
      <c r="AQ10" s="69"/>
      <c r="AR10" s="69"/>
      <c r="AS10" s="69"/>
      <c r="AT10" s="68">
        <f>データ!W6</f>
        <v>0.08</v>
      </c>
      <c r="AU10" s="68"/>
      <c r="AV10" s="68"/>
      <c r="AW10" s="68"/>
      <c r="AX10" s="68"/>
      <c r="AY10" s="68"/>
      <c r="AZ10" s="68"/>
      <c r="BA10" s="68"/>
      <c r="BB10" s="68">
        <f>データ!X6</f>
        <v>1125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w6Go2RiJhMUxHEXmnAUAz2WyfCJ/jg9C2YS3SDJqE8gEbr5A5gjXvsYhz5REPzgE7FuEFxCCTaIoBje2gNhdwg==" saltValue="zBg405dk1zb8IqZnvBRu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75043</v>
      </c>
      <c r="D6" s="33">
        <f t="shared" si="3"/>
        <v>47</v>
      </c>
      <c r="E6" s="33">
        <f t="shared" si="3"/>
        <v>17</v>
      </c>
      <c r="F6" s="33">
        <f t="shared" si="3"/>
        <v>5</v>
      </c>
      <c r="G6" s="33">
        <f t="shared" si="3"/>
        <v>0</v>
      </c>
      <c r="H6" s="33" t="str">
        <f t="shared" si="3"/>
        <v>福島県　浅川町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1.43</v>
      </c>
      <c r="Q6" s="34">
        <f t="shared" si="3"/>
        <v>100</v>
      </c>
      <c r="R6" s="34">
        <f t="shared" si="3"/>
        <v>3675</v>
      </c>
      <c r="S6" s="34">
        <f t="shared" si="3"/>
        <v>6341</v>
      </c>
      <c r="T6" s="34">
        <f t="shared" si="3"/>
        <v>37.43</v>
      </c>
      <c r="U6" s="34">
        <f t="shared" si="3"/>
        <v>169.41</v>
      </c>
      <c r="V6" s="34">
        <f t="shared" si="3"/>
        <v>90</v>
      </c>
      <c r="W6" s="34">
        <f t="shared" si="3"/>
        <v>0.08</v>
      </c>
      <c r="X6" s="34">
        <f t="shared" si="3"/>
        <v>1125</v>
      </c>
      <c r="Y6" s="35">
        <f>IF(Y7="",NA(),Y7)</f>
        <v>99.08</v>
      </c>
      <c r="Z6" s="35">
        <f t="shared" ref="Z6:AH6" si="4">IF(Z7="",NA(),Z7)</f>
        <v>91.29</v>
      </c>
      <c r="AA6" s="35">
        <f t="shared" si="4"/>
        <v>97.39</v>
      </c>
      <c r="AB6" s="35">
        <f t="shared" si="4"/>
        <v>97.74</v>
      </c>
      <c r="AC6" s="35">
        <f t="shared" si="4"/>
        <v>101.13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8388.77</v>
      </c>
      <c r="BG6" s="34">
        <f t="shared" ref="BG6:BO6" si="7">IF(BG7="",NA(),BG7)</f>
        <v>0</v>
      </c>
      <c r="BH6" s="34">
        <f t="shared" si="7"/>
        <v>0</v>
      </c>
      <c r="BI6" s="34">
        <f t="shared" si="7"/>
        <v>0</v>
      </c>
      <c r="BJ6" s="34">
        <f t="shared" si="7"/>
        <v>0</v>
      </c>
      <c r="BK6" s="35">
        <f t="shared" si="7"/>
        <v>979.89</v>
      </c>
      <c r="BL6" s="35">
        <f t="shared" si="7"/>
        <v>1051.43</v>
      </c>
      <c r="BM6" s="35">
        <f t="shared" si="7"/>
        <v>982.29</v>
      </c>
      <c r="BN6" s="35">
        <f t="shared" si="7"/>
        <v>713.28</v>
      </c>
      <c r="BO6" s="35">
        <f t="shared" si="7"/>
        <v>826.83</v>
      </c>
      <c r="BP6" s="34" t="str">
        <f>IF(BP7="","",IF(BP7="-","【-】","【"&amp;SUBSTITUTE(TEXT(BP7,"#,##0.00"),"-","△")&amp;"】"))</f>
        <v>【765.47】</v>
      </c>
      <c r="BQ6" s="35">
        <f>IF(BQ7="",NA(),BQ7)</f>
        <v>18.59</v>
      </c>
      <c r="BR6" s="35">
        <f t="shared" ref="BR6:BZ6" si="8">IF(BR7="",NA(),BR7)</f>
        <v>35.380000000000003</v>
      </c>
      <c r="BS6" s="35">
        <f t="shared" si="8"/>
        <v>37.619999999999997</v>
      </c>
      <c r="BT6" s="35">
        <f t="shared" si="8"/>
        <v>16.37</v>
      </c>
      <c r="BU6" s="35">
        <f t="shared" si="8"/>
        <v>37.89</v>
      </c>
      <c r="BV6" s="35">
        <f t="shared" si="8"/>
        <v>41.34</v>
      </c>
      <c r="BW6" s="35">
        <f t="shared" si="8"/>
        <v>40.06</v>
      </c>
      <c r="BX6" s="35">
        <f t="shared" si="8"/>
        <v>41.25</v>
      </c>
      <c r="BY6" s="35">
        <f t="shared" si="8"/>
        <v>40.75</v>
      </c>
      <c r="BZ6" s="35">
        <f t="shared" si="8"/>
        <v>57.31</v>
      </c>
      <c r="CA6" s="34" t="str">
        <f>IF(CA7="","",IF(CA7="-","【-】","【"&amp;SUBSTITUTE(TEXT(CA7,"#,##0.00"),"-","△")&amp;"】"))</f>
        <v>【59.59】</v>
      </c>
      <c r="CB6" s="35">
        <f>IF(CB7="",NA(),CB7)</f>
        <v>1693.65</v>
      </c>
      <c r="CC6" s="35">
        <f t="shared" ref="CC6:CK6" si="9">IF(CC7="",NA(),CC7)</f>
        <v>937.67</v>
      </c>
      <c r="CD6" s="35">
        <f t="shared" si="9"/>
        <v>402.83</v>
      </c>
      <c r="CE6" s="35">
        <f t="shared" si="9"/>
        <v>535.62</v>
      </c>
      <c r="CF6" s="35">
        <f t="shared" si="9"/>
        <v>1458.98</v>
      </c>
      <c r="CG6" s="35">
        <f t="shared" si="9"/>
        <v>357.49</v>
      </c>
      <c r="CH6" s="35">
        <f t="shared" si="9"/>
        <v>355.22</v>
      </c>
      <c r="CI6" s="35">
        <f t="shared" si="9"/>
        <v>334.48</v>
      </c>
      <c r="CJ6" s="35">
        <f t="shared" si="9"/>
        <v>311.70999999999998</v>
      </c>
      <c r="CK6" s="35">
        <f t="shared" si="9"/>
        <v>273.52</v>
      </c>
      <c r="CL6" s="34" t="str">
        <f>IF(CL7="","",IF(CL7="-","【-】","【"&amp;SUBSTITUTE(TEXT(CL7,"#,##0.00"),"-","△")&amp;"】"))</f>
        <v>【257.86】</v>
      </c>
      <c r="CM6" s="35">
        <f>IF(CM7="",NA(),CM7)</f>
        <v>16.28</v>
      </c>
      <c r="CN6" s="35">
        <f t="shared" ref="CN6:CV6" si="10">IF(CN7="",NA(),CN7)</f>
        <v>13.95</v>
      </c>
      <c r="CO6" s="35">
        <f t="shared" si="10"/>
        <v>30.23</v>
      </c>
      <c r="CP6" s="35">
        <f t="shared" si="10"/>
        <v>109.3</v>
      </c>
      <c r="CQ6" s="35">
        <f t="shared" si="10"/>
        <v>9.3000000000000007</v>
      </c>
      <c r="CR6" s="35">
        <f t="shared" si="10"/>
        <v>44.69</v>
      </c>
      <c r="CS6" s="35">
        <f t="shared" si="10"/>
        <v>42.84</v>
      </c>
      <c r="CT6" s="35">
        <f t="shared" si="10"/>
        <v>40.93</v>
      </c>
      <c r="CU6" s="35">
        <f t="shared" si="10"/>
        <v>43.38</v>
      </c>
      <c r="CV6" s="35">
        <f t="shared" si="10"/>
        <v>50.14</v>
      </c>
      <c r="CW6" s="34" t="str">
        <f>IF(CW7="","",IF(CW7="-","【-】","【"&amp;SUBSTITUTE(TEXT(CW7,"#,##0.00"),"-","△")&amp;"】"))</f>
        <v>【51.30】</v>
      </c>
      <c r="CX6" s="35">
        <f>IF(CX7="",NA(),CX7)</f>
        <v>49.47</v>
      </c>
      <c r="CY6" s="35">
        <f t="shared" ref="CY6:DG6" si="11">IF(CY7="",NA(),CY7)</f>
        <v>52.22</v>
      </c>
      <c r="CZ6" s="35">
        <f t="shared" si="11"/>
        <v>51.69</v>
      </c>
      <c r="DA6" s="35">
        <f t="shared" si="11"/>
        <v>53.41</v>
      </c>
      <c r="DB6" s="35">
        <f t="shared" si="11"/>
        <v>58.89</v>
      </c>
      <c r="DC6" s="35">
        <f t="shared" si="11"/>
        <v>69.67</v>
      </c>
      <c r="DD6" s="35">
        <f t="shared" si="11"/>
        <v>66.3</v>
      </c>
      <c r="DE6" s="35">
        <f t="shared" si="11"/>
        <v>62.73</v>
      </c>
      <c r="DF6" s="35">
        <f t="shared" si="11"/>
        <v>62.02</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5">
        <f t="shared" si="14"/>
        <v>0.02</v>
      </c>
      <c r="EO6" s="34" t="str">
        <f>IF(EO7="","",IF(EO7="-","【-】","【"&amp;SUBSTITUTE(TEXT(EO7,"#,##0.00"),"-","△")&amp;"】"))</f>
        <v>【0.02】</v>
      </c>
    </row>
    <row r="7" spans="1:145" s="36" customFormat="1" x14ac:dyDescent="0.15">
      <c r="A7" s="28"/>
      <c r="B7" s="37">
        <v>2019</v>
      </c>
      <c r="C7" s="37">
        <v>75043</v>
      </c>
      <c r="D7" s="37">
        <v>47</v>
      </c>
      <c r="E7" s="37">
        <v>17</v>
      </c>
      <c r="F7" s="37">
        <v>5</v>
      </c>
      <c r="G7" s="37">
        <v>0</v>
      </c>
      <c r="H7" s="37" t="s">
        <v>99</v>
      </c>
      <c r="I7" s="37" t="s">
        <v>100</v>
      </c>
      <c r="J7" s="37" t="s">
        <v>101</v>
      </c>
      <c r="K7" s="37" t="s">
        <v>102</v>
      </c>
      <c r="L7" s="37" t="s">
        <v>103</v>
      </c>
      <c r="M7" s="37" t="s">
        <v>104</v>
      </c>
      <c r="N7" s="38" t="s">
        <v>105</v>
      </c>
      <c r="O7" s="38" t="s">
        <v>106</v>
      </c>
      <c r="P7" s="38">
        <v>1.43</v>
      </c>
      <c r="Q7" s="38">
        <v>100</v>
      </c>
      <c r="R7" s="38">
        <v>3675</v>
      </c>
      <c r="S7" s="38">
        <v>6341</v>
      </c>
      <c r="T7" s="38">
        <v>37.43</v>
      </c>
      <c r="U7" s="38">
        <v>169.41</v>
      </c>
      <c r="V7" s="38">
        <v>90</v>
      </c>
      <c r="W7" s="38">
        <v>0.08</v>
      </c>
      <c r="X7" s="38">
        <v>1125</v>
      </c>
      <c r="Y7" s="38">
        <v>99.08</v>
      </c>
      <c r="Z7" s="38">
        <v>91.29</v>
      </c>
      <c r="AA7" s="38">
        <v>97.39</v>
      </c>
      <c r="AB7" s="38">
        <v>97.74</v>
      </c>
      <c r="AC7" s="38">
        <v>101.13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8388.77</v>
      </c>
      <c r="BG7" s="38">
        <v>0</v>
      </c>
      <c r="BH7" s="38">
        <v>0</v>
      </c>
      <c r="BI7" s="38">
        <v>0</v>
      </c>
      <c r="BJ7" s="38">
        <v>0</v>
      </c>
      <c r="BK7" s="38">
        <v>979.89</v>
      </c>
      <c r="BL7" s="38">
        <v>1051.43</v>
      </c>
      <c r="BM7" s="38">
        <v>982.29</v>
      </c>
      <c r="BN7" s="38">
        <v>713.28</v>
      </c>
      <c r="BO7" s="38">
        <v>826.83</v>
      </c>
      <c r="BP7" s="38">
        <v>765.47</v>
      </c>
      <c r="BQ7" s="38">
        <v>18.59</v>
      </c>
      <c r="BR7" s="38">
        <v>35.380000000000003</v>
      </c>
      <c r="BS7" s="38">
        <v>37.619999999999997</v>
      </c>
      <c r="BT7" s="38">
        <v>16.37</v>
      </c>
      <c r="BU7" s="38">
        <v>37.89</v>
      </c>
      <c r="BV7" s="38">
        <v>41.34</v>
      </c>
      <c r="BW7" s="38">
        <v>40.06</v>
      </c>
      <c r="BX7" s="38">
        <v>41.25</v>
      </c>
      <c r="BY7" s="38">
        <v>40.75</v>
      </c>
      <c r="BZ7" s="38">
        <v>57.31</v>
      </c>
      <c r="CA7" s="38">
        <v>59.59</v>
      </c>
      <c r="CB7" s="38">
        <v>1693.65</v>
      </c>
      <c r="CC7" s="38">
        <v>937.67</v>
      </c>
      <c r="CD7" s="38">
        <v>402.83</v>
      </c>
      <c r="CE7" s="38">
        <v>535.62</v>
      </c>
      <c r="CF7" s="38">
        <v>1458.98</v>
      </c>
      <c r="CG7" s="38">
        <v>357.49</v>
      </c>
      <c r="CH7" s="38">
        <v>355.22</v>
      </c>
      <c r="CI7" s="38">
        <v>334.48</v>
      </c>
      <c r="CJ7" s="38">
        <v>311.70999999999998</v>
      </c>
      <c r="CK7" s="38">
        <v>273.52</v>
      </c>
      <c r="CL7" s="38">
        <v>257.86</v>
      </c>
      <c r="CM7" s="38">
        <v>16.28</v>
      </c>
      <c r="CN7" s="38">
        <v>13.95</v>
      </c>
      <c r="CO7" s="38">
        <v>30.23</v>
      </c>
      <c r="CP7" s="38">
        <v>109.3</v>
      </c>
      <c r="CQ7" s="38">
        <v>9.3000000000000007</v>
      </c>
      <c r="CR7" s="38">
        <v>44.69</v>
      </c>
      <c r="CS7" s="38">
        <v>42.84</v>
      </c>
      <c r="CT7" s="38">
        <v>40.93</v>
      </c>
      <c r="CU7" s="38">
        <v>43.38</v>
      </c>
      <c r="CV7" s="38">
        <v>50.14</v>
      </c>
      <c r="CW7" s="38">
        <v>51.3</v>
      </c>
      <c r="CX7" s="38">
        <v>49.47</v>
      </c>
      <c r="CY7" s="38">
        <v>52.22</v>
      </c>
      <c r="CZ7" s="38">
        <v>51.69</v>
      </c>
      <c r="DA7" s="38">
        <v>53.41</v>
      </c>
      <c r="DB7" s="38">
        <v>58.89</v>
      </c>
      <c r="DC7" s="38">
        <v>69.67</v>
      </c>
      <c r="DD7" s="38">
        <v>66.3</v>
      </c>
      <c r="DE7" s="38">
        <v>62.73</v>
      </c>
      <c r="DF7" s="38">
        <v>62.02</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