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0\Desktop\y_吉川\m_メール送信\R03.01.29_（メール未送信締切）公営企業に係る経営比較分析表\"/>
    </mc:Choice>
  </mc:AlternateContent>
  <workbookProtection workbookAlgorithmName="SHA-512" workbookHashValue="ejMBPeA+rANsk4DR06lklimaH5ZnRdfZ0GMR8/KpEignVymazQb2+Tcx5WWw7TyNrPz+06lUYAw0NK5S6KGWbg==" workbookSaltValue="xYkjUvK3j2rSjXNz9Hso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<sst xmlns="http://schemas.openxmlformats.org/spreadsheetml/2006/main" count="236" uniqueCount="120">
  <si>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</si>
  <si>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</si>
  <si>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</si>
  <si>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</si>
  <si>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</si>
  <si>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</si>
  <si>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</si>
  <si>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</si>
  <si>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</si>
  <si>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</si>
  <si>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</si>
  <si>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</si>
  <si>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</si>
  <si>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</si>
  <si>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</si>
  <si>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</si>
  <si>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</si>
  <si>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</si>
  <si>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</si>
  <si>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</si>
  <si>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</si>
  <si>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</si>
  <si>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</si>
  <si>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</si>
  <si>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</si>
  <si>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</si>
  <si>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</si>
  <si>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</si>
  <si>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</si>
  <si>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</si>
  <si>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</si>
  <si>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</si>
  <si>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</si>
  <si>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</si>
  <si>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</si>
  <si>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</si>
  <si>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</si>
  <si>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</si>
  <si>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</si>
  <si>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</si>
  <si>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</si>
  <si>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</si>
  <si>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</si>
  <si>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</si>
  <si>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</si>
  <si>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</si>
  <si>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</si>
  <si>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</si>
  <si>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</si>
  <si>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</si>
  <si>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</si>
  <si>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</si>
  <si>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</si>
  <si>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</si>
  <si>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</si>
  <si>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</si>
  <si>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</si>
  <si>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</si>
  <si>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</si>
  <si>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</si>
  <si>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</si>
  <si>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</si>
  <si>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</si>
  <si>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</si>
  <si>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</si>
  <si>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</si>
  <si>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</si>
  <si>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</si>
  <si>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</si>
  <si>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</si>
  <si>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</si>
  <si>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</si>
  <si>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</si>
  <si>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</si>
  <si>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</si>
  <si>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</si>
  <si>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</si>
  <si>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</si>
  <si>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</si>
  <si>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</si>
  <si>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</si>
  <si>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</si>
  <si>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</si>
  <si>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</si>
  <si>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</si>
  <si>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</si>
  <si>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</si>
  <si>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</si>
  <si>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</si>
  <si>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</si>
  <si>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</si>
  <si>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</si>
  <si>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</si>
  <si>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</si>
  <si>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</si>
  <si>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</si>
  <si>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</si>
  <si>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</si>
  <si>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</si>
  <si>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</si>
  <si>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</si>
  <si>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</si>
  <si>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</si>
  <si>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</si>
  <si>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</si>
  <si>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</si>
  <si>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</si>
  <si>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</si>
  <si>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</si>
  <si>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</si>
  <si>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</si>
  <si>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</si>
  <si>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</si>
  <si>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</si>
  <si>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</si>
  <si>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</si>
  <si>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</si>
  <si>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については、敷設年との兼ね合いで、年度間の更新にばらつきが生じている。より安定的な事業経営をするため、管渠全体の老朽化を把握し、全体の修繕計画を作成することで年度間の更新修繕費の差を極力抑える。</t>
    <rPh sb="1" eb="3">
      <t>カンキョ</t>
    </rPh>
    <rPh sb="3" eb="5">
      <t>カイゼン</t>
    </rPh>
    <rPh sb="5" eb="6">
      <t>リツ</t>
    </rPh>
    <rPh sb="12" eb="14">
      <t>フセツ</t>
    </rPh>
    <rPh sb="14" eb="15">
      <t>ネン</t>
    </rPh>
    <rPh sb="17" eb="18">
      <t>カ</t>
    </rPh>
    <rPh sb="19" eb="20">
      <t>ア</t>
    </rPh>
    <rPh sb="23" eb="25">
      <t>ネンド</t>
    </rPh>
    <rPh sb="25" eb="26">
      <t>カン</t>
    </rPh>
    <rPh sb="27" eb="29">
      <t>コウシン</t>
    </rPh>
    <rPh sb="35" eb="36">
      <t>ショウ</t>
    </rPh>
    <rPh sb="43" eb="46">
      <t>アンテイテキ</t>
    </rPh>
    <rPh sb="47" eb="49">
      <t>ジギョウ</t>
    </rPh>
    <rPh sb="49" eb="51">
      <t>ケイエイ</t>
    </rPh>
    <rPh sb="57" eb="59">
      <t>カンキョ</t>
    </rPh>
    <rPh sb="59" eb="61">
      <t>ゼンタイ</t>
    </rPh>
    <rPh sb="62" eb="65">
      <t>ロウキュウカ</t>
    </rPh>
    <rPh sb="66" eb="68">
      <t>ハアク</t>
    </rPh>
    <rPh sb="70" eb="72">
      <t>ゼンタイ</t>
    </rPh>
    <rPh sb="73" eb="75">
      <t>シュウゼン</t>
    </rPh>
    <rPh sb="75" eb="77">
      <t>ケイカク</t>
    </rPh>
    <rPh sb="78" eb="80">
      <t>サクセイ</t>
    </rPh>
    <rPh sb="85" eb="87">
      <t>ネンド</t>
    </rPh>
    <rPh sb="87" eb="88">
      <t>カン</t>
    </rPh>
    <rPh sb="89" eb="91">
      <t>コウシン</t>
    </rPh>
    <rPh sb="91" eb="94">
      <t>シュウゼンヒ</t>
    </rPh>
    <rPh sb="95" eb="96">
      <t>サ</t>
    </rPh>
    <rPh sb="97" eb="99">
      <t>キョクリョク</t>
    </rPh>
    <rPh sb="99" eb="100">
      <t>オサ</t>
    </rPh>
    <phoneticPr fontId="4"/>
  </si>
  <si>
    <t>　年度による収益的収支比率のばらつきがある。これは施設設備の更新費、修繕費による差異であるが、より安全な事業運営のために計画的な設備更新、修繕を行う必要がある。
　また、企業債残高対事業費率が類似団体平均値を大きく下回っているので、経費削減による出費抑制および使用料等回収率向上に努め、一般会計負担分とのバランスを図る。
　更に汚水処理原価については、例年類似団体平均よりも安価であるため、実情に応じた適切な使用料金設定について検討し、運営する必要がある。</t>
    <rPh sb="1" eb="3">
      <t>ネンド</t>
    </rPh>
    <rPh sb="6" eb="9">
      <t>シュウエキテキ</t>
    </rPh>
    <rPh sb="9" eb="11">
      <t>シュウシ</t>
    </rPh>
    <rPh sb="11" eb="13">
      <t>ヒリツ</t>
    </rPh>
    <rPh sb="25" eb="27">
      <t>シセツ</t>
    </rPh>
    <rPh sb="27" eb="29">
      <t>セツビ</t>
    </rPh>
    <rPh sb="30" eb="32">
      <t>コウシン</t>
    </rPh>
    <rPh sb="32" eb="33">
      <t>ヒ</t>
    </rPh>
    <rPh sb="34" eb="37">
      <t>シュウゼンヒ</t>
    </rPh>
    <rPh sb="40" eb="42">
      <t>サイ</t>
    </rPh>
    <rPh sb="49" eb="51">
      <t>アンゼン</t>
    </rPh>
    <rPh sb="52" eb="54">
      <t>ジギョウ</t>
    </rPh>
    <rPh sb="54" eb="56">
      <t>ウンエイ</t>
    </rPh>
    <rPh sb="60" eb="63">
      <t>ケイカクテキ</t>
    </rPh>
    <rPh sb="64" eb="66">
      <t>セツビ</t>
    </rPh>
    <rPh sb="66" eb="68">
      <t>コウシン</t>
    </rPh>
    <rPh sb="69" eb="71">
      <t>シュウゼン</t>
    </rPh>
    <rPh sb="72" eb="73">
      <t>オコナ</t>
    </rPh>
    <rPh sb="74" eb="76">
      <t>ヒツヨウ</t>
    </rPh>
    <rPh sb="85" eb="87">
      <t>キギョウ</t>
    </rPh>
    <rPh sb="87" eb="88">
      <t>サイ</t>
    </rPh>
    <rPh sb="88" eb="90">
      <t>ザンダカ</t>
    </rPh>
    <rPh sb="90" eb="91">
      <t>タイ</t>
    </rPh>
    <rPh sb="91" eb="94">
      <t>ジギョウヒ</t>
    </rPh>
    <rPh sb="94" eb="95">
      <t>リツ</t>
    </rPh>
    <rPh sb="96" eb="98">
      <t>ルイジ</t>
    </rPh>
    <rPh sb="98" eb="100">
      <t>ダンタイ</t>
    </rPh>
    <rPh sb="100" eb="103">
      <t>ヘイキンチ</t>
    </rPh>
    <rPh sb="104" eb="105">
      <t>オオ</t>
    </rPh>
    <rPh sb="107" eb="108">
      <t>シタ</t>
    </rPh>
    <rPh sb="108" eb="109">
      <t>マワ</t>
    </rPh>
    <rPh sb="116" eb="118">
      <t>ケイヒ</t>
    </rPh>
    <rPh sb="118" eb="120">
      <t>サクゲン</t>
    </rPh>
    <rPh sb="123" eb="125">
      <t>シュッピ</t>
    </rPh>
    <rPh sb="125" eb="127">
      <t>ヨクセイ</t>
    </rPh>
    <rPh sb="130" eb="133">
      <t>シヨウリョウ</t>
    </rPh>
    <rPh sb="133" eb="134">
      <t>ナド</t>
    </rPh>
    <rPh sb="134" eb="136">
      <t>カイシュウ</t>
    </rPh>
    <rPh sb="136" eb="137">
      <t>リツ</t>
    </rPh>
    <rPh sb="137" eb="139">
      <t>コウジョウ</t>
    </rPh>
    <rPh sb="140" eb="141">
      <t>ツト</t>
    </rPh>
    <rPh sb="143" eb="145">
      <t>イッパン</t>
    </rPh>
    <rPh sb="145" eb="147">
      <t>カイケイ</t>
    </rPh>
    <rPh sb="147" eb="150">
      <t>フタンブン</t>
    </rPh>
    <rPh sb="157" eb="158">
      <t>ハカ</t>
    </rPh>
    <rPh sb="162" eb="163">
      <t>サラ</t>
    </rPh>
    <rPh sb="164" eb="166">
      <t>オスイ</t>
    </rPh>
    <rPh sb="166" eb="168">
      <t>ショリ</t>
    </rPh>
    <rPh sb="168" eb="170">
      <t>ゲンカ</t>
    </rPh>
    <rPh sb="176" eb="178">
      <t>レイネン</t>
    </rPh>
    <rPh sb="178" eb="180">
      <t>ルイジ</t>
    </rPh>
    <rPh sb="180" eb="182">
      <t>ダンタイ</t>
    </rPh>
    <rPh sb="182" eb="184">
      <t>ヘイキン</t>
    </rPh>
    <rPh sb="187" eb="189">
      <t>アンカ</t>
    </rPh>
    <rPh sb="195" eb="197">
      <t>ジツジョウ</t>
    </rPh>
    <rPh sb="198" eb="199">
      <t>オウ</t>
    </rPh>
    <rPh sb="201" eb="203">
      <t>テキセツ</t>
    </rPh>
    <rPh sb="204" eb="207">
      <t>シヨウリョウ</t>
    </rPh>
    <rPh sb="207" eb="208">
      <t>キン</t>
    </rPh>
    <rPh sb="208" eb="210">
      <t>セッテイ</t>
    </rPh>
    <rPh sb="214" eb="216">
      <t>ケントウ</t>
    </rPh>
    <rPh sb="218" eb="220">
      <t>ウンエイ</t>
    </rPh>
    <rPh sb="222" eb="224">
      <t>ヒツヨウ</t>
    </rPh>
    <phoneticPr fontId="4"/>
  </si>
  <si>
    <t>　今後は、過疎化、少子高齢化に伴う人口減少により、施設効率化性悪化が予測される。施設などの老朽化も進行しており、更なる汚水処理コストの悪化が予測されるので、実情に応じて使用料改定や費用相対効果を検討しながら、施設効率化を図るなどの対応が必要になる。
　また、収益的収支比率向上のために、農業集落排水未接続世帯への加入促進を行い、更なる水質保全にも繋げる。</t>
    <rPh sb="1" eb="3">
      <t>コンゴ</t>
    </rPh>
    <rPh sb="5" eb="8">
      <t>カソカ</t>
    </rPh>
    <rPh sb="9" eb="11">
      <t>ショウシ</t>
    </rPh>
    <rPh sb="11" eb="14">
      <t>コウレイカ</t>
    </rPh>
    <rPh sb="15" eb="16">
      <t>トモナ</t>
    </rPh>
    <rPh sb="17" eb="19">
      <t>ジンコウ</t>
    </rPh>
    <rPh sb="19" eb="21">
      <t>ゲンショウ</t>
    </rPh>
    <rPh sb="25" eb="27">
      <t>シセツ</t>
    </rPh>
    <rPh sb="27" eb="30">
      <t>コウリツカ</t>
    </rPh>
    <rPh sb="30" eb="31">
      <t>セイ</t>
    </rPh>
    <rPh sb="31" eb="33">
      <t>アッカ</t>
    </rPh>
    <rPh sb="34" eb="36">
      <t>ヨソク</t>
    </rPh>
    <rPh sb="40" eb="42">
      <t>シセツ</t>
    </rPh>
    <rPh sb="45" eb="48">
      <t>ロウキュウカ</t>
    </rPh>
    <rPh sb="49" eb="51">
      <t>シンコウ</t>
    </rPh>
    <rPh sb="56" eb="57">
      <t>サラ</t>
    </rPh>
    <rPh sb="59" eb="61">
      <t>オスイ</t>
    </rPh>
    <rPh sb="61" eb="63">
      <t>ショリ</t>
    </rPh>
    <rPh sb="67" eb="69">
      <t>アッカ</t>
    </rPh>
    <rPh sb="70" eb="72">
      <t>ヨソク</t>
    </rPh>
    <rPh sb="78" eb="80">
      <t>ジツジョウ</t>
    </rPh>
    <rPh sb="81" eb="82">
      <t>オウ</t>
    </rPh>
    <rPh sb="84" eb="87">
      <t>シヨウリョウ</t>
    </rPh>
    <rPh sb="87" eb="89">
      <t>カイテイ</t>
    </rPh>
    <rPh sb="90" eb="92">
      <t>ヒヨウ</t>
    </rPh>
    <rPh sb="92" eb="94">
      <t>ソウタイ</t>
    </rPh>
    <rPh sb="94" eb="96">
      <t>コウカ</t>
    </rPh>
    <rPh sb="97" eb="99">
      <t>ケントウ</t>
    </rPh>
    <rPh sb="104" eb="106">
      <t>シセツ</t>
    </rPh>
    <rPh sb="106" eb="109">
      <t>コウリツカ</t>
    </rPh>
    <rPh sb="110" eb="111">
      <t>ハカ</t>
    </rPh>
    <rPh sb="115" eb="117">
      <t>タイオウ</t>
    </rPh>
    <rPh sb="118" eb="120">
      <t>ヒツヨウ</t>
    </rPh>
    <rPh sb="129" eb="131">
      <t>シュウエキ</t>
    </rPh>
    <rPh sb="131" eb="132">
      <t>テキ</t>
    </rPh>
    <rPh sb="132" eb="134">
      <t>シュウシ</t>
    </rPh>
    <rPh sb="134" eb="136">
      <t>ヒリツ</t>
    </rPh>
    <rPh sb="136" eb="138">
      <t>コウジョウ</t>
    </rPh>
    <rPh sb="143" eb="145">
      <t>ノウギョウ</t>
    </rPh>
    <rPh sb="145" eb="147">
      <t>シュウラク</t>
    </rPh>
    <rPh sb="147" eb="149">
      <t>ハイスイ</t>
    </rPh>
    <rPh sb="149" eb="152">
      <t>ミセツゾク</t>
    </rPh>
    <rPh sb="152" eb="154">
      <t>セタイ</t>
    </rPh>
    <rPh sb="156" eb="158">
      <t>カニュウ</t>
    </rPh>
    <rPh sb="158" eb="160">
      <t>ソクシン</t>
    </rPh>
    <rPh sb="161" eb="162">
      <t>オコナ</t>
    </rPh>
    <rPh sb="164" eb="165">
      <t>サラ</t>
    </rPh>
    <rPh sb="167" eb="169">
      <t>スイシツ</t>
    </rPh>
    <rPh sb="169" eb="171">
      <t>ホゼン</t>
    </rPh>
    <rPh sb="173" eb="174">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</si>
</sst>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C8-4F31-8E7A-E59C214FD2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EC8-4F31-8E7A-E59C214FD2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75.64</c:v>
                </c:pt>
                <c:pt idx="1">
                  <c:v>65.97</c:v>
                </c:pt>
                <c:pt idx="2">
                  <c:v>66.22</c:v>
                </c:pt>
                <c:pt idx="3">
                  <c:v>75.89</c:v>
                </c:pt>
                <c:pt idx="4">
                  <c:v>75.03</c:v>
                </c:pt>
              </c:numCache>
            </c:numRef>
          </c:val>
          <c:extLst>
            <c:ext xmlns:c16="http://schemas.microsoft.com/office/drawing/2014/chart" uri="{C3380CC4-5D6E-409C-BE32-E72D297353CC}">
              <c16:uniqueId val="{00000000-BA8A-4C7C-9268-BE36B4F60A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A8A-4C7C-9268-BE36B4F60A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95.87</c:v>
                </c:pt>
                <c:pt idx="1">
                  <c:v>96.32</c:v>
                </c:pt>
                <c:pt idx="2">
                  <c:v>96.2</c:v>
                </c:pt>
                <c:pt idx="3">
                  <c:v>96.94</c:v>
                </c:pt>
                <c:pt idx="4">
                  <c:v>88.99</c:v>
                </c:pt>
              </c:numCache>
            </c:numRef>
          </c:val>
          <c:extLst>
            <c:ext xmlns:c16="http://schemas.microsoft.com/office/drawing/2014/chart" uri="{C3380CC4-5D6E-409C-BE32-E72D297353CC}">
              <c16:uniqueId val="{00000000-F76D-4129-9348-051170C5C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76D-4129-9348-051170C5C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97.95</c:v>
                </c:pt>
                <c:pt idx="1">
                  <c:v>73.53</c:v>
                </c:pt>
                <c:pt idx="2">
                  <c:v>99.97</c:v>
                </c:pt>
                <c:pt idx="3">
                  <c:v>98.86</c:v>
                </c:pt>
                <c:pt idx="4">
                  <c:v>100.19</c:v>
                </c:pt>
              </c:numCache>
            </c:numRef>
          </c:val>
          <c:extLst>
            <c:ext xmlns:c16="http://schemas.microsoft.com/office/drawing/2014/chart" uri="{C3380CC4-5D6E-409C-BE32-E72D297353CC}">
              <c16:uniqueId val="{00000000-6D31-43B1-9045-599AFC4039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1-43B1-9045-599AFC4039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85-4243-8AB2-CE4E6AE7A8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85-4243-8AB2-CE4E6AE7A8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A-4D75-86D9-2EC4D30C3A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A-4D75-86D9-2EC4D30C3A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9-4C4B-8478-B6B9720AD6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9-4C4B-8478-B6B9720AD6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3D-41A8-9E7F-BAA7403886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3D-41A8-9E7F-BAA7403886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253.71</c:v>
                </c:pt>
                <c:pt idx="1">
                  <c:v>0</c:v>
                </c:pt>
                <c:pt idx="2" formatCode="#,##0.00;&quot;△&quot;#,##0.00;&quot;-&quot;">
                  <c:v>381.07</c:v>
                </c:pt>
                <c:pt idx="3" formatCode="#,##0.00;&quot;△&quot;#,##0.00;&quot;-&quot;">
                  <c:v>335.2</c:v>
                </c:pt>
                <c:pt idx="4" formatCode="#,##0.00;&quot;△&quot;#,##0.00;&quot;-&quot;">
                  <c:v>509.3</c:v>
                </c:pt>
              </c:numCache>
            </c:numRef>
          </c:val>
          <c:extLst>
            <c:ext xmlns:c16="http://schemas.microsoft.com/office/drawing/2014/chart" uri="{C3380CC4-5D6E-409C-BE32-E72D297353CC}">
              <c16:uniqueId val="{00000000-36E5-44A2-A2BA-DBA24F60D1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6E5-44A2-A2BA-DBA24F60D1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106.31</c:v>
                </c:pt>
                <c:pt idx="1">
                  <c:v>137.58000000000001</c:v>
                </c:pt>
                <c:pt idx="2">
                  <c:v>96.77</c:v>
                </c:pt>
                <c:pt idx="3">
                  <c:v>96.66</c:v>
                </c:pt>
                <c:pt idx="4">
                  <c:v>92.6</c:v>
                </c:pt>
              </c:numCache>
            </c:numRef>
          </c:val>
          <c:extLst>
            <c:ext xmlns:c16="http://schemas.microsoft.com/office/drawing/2014/chart" uri="{C3380CC4-5D6E-409C-BE32-E72D297353CC}">
              <c16:uniqueId val="{00000000-5BAA-4B6F-B7EA-B8485819C5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BAA-4B6F-B7EA-B8485819C5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178.93</c:v>
                </c:pt>
                <c:pt idx="1">
                  <c:v>155.21</c:v>
                </c:pt>
                <c:pt idx="2">
                  <c:v>219.42</c:v>
                </c:pt>
                <c:pt idx="3">
                  <c:v>199.67</c:v>
                </c:pt>
                <c:pt idx="4">
                  <c:v>204.79</c:v>
                </c:pt>
              </c:numCache>
            </c:numRef>
          </c:val>
          <c:extLst>
            <c:ext xmlns:c16="http://schemas.microsoft.com/office/drawing/2014/chart" uri="{C3380CC4-5D6E-409C-BE32-E72D297353CC}">
              <c16:uniqueId val="{00000000-5A0A-4FAA-93D1-7A78B09C55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A0A-4FAA-93D1-7A78B09C55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2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古殿町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5174</v>
      </c>
      <c r="AM8" s="51"/>
      <c r="AN8" s="51"/>
      <c r="AO8" s="51"/>
      <c r="AP8" s="51"/>
      <c r="AQ8" s="51"/>
      <c r="AR8" s="51"/>
      <c r="AS8" s="51"/>
      <c r="AT8" s="46">
        <f>データ!T6</f>
        <v>163.29</v>
      </c>
      <c r="AU8" s="46"/>
      <c r="AV8" s="46"/>
      <c r="AW8" s="46"/>
      <c r="AX8" s="46"/>
      <c r="AY8" s="46"/>
      <c r="AZ8" s="46"/>
      <c r="BA8" s="46"/>
      <c r="BB8" s="46">
        <f>データ!U6</f>
        <v>31.69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49.82</v>
      </c>
      <c r="Q10" s="46"/>
      <c r="R10" s="46"/>
      <c r="S10" s="46"/>
      <c r="T10" s="46"/>
      <c r="U10" s="46"/>
      <c r="V10" s="46"/>
      <c r="W10" s="46">
        <f>データ!Q6</f>
        <v>100</v>
      </c>
      <c r="X10" s="46"/>
      <c r="Y10" s="46"/>
      <c r="Z10" s="46"/>
      <c r="AA10" s="46"/>
      <c r="AB10" s="46"/>
      <c r="AC10" s="46"/>
      <c r="AD10" s="51">
        <f>データ!R6</f>
        <v>4200</v>
      </c>
      <c r="AE10" s="51"/>
      <c r="AF10" s="51"/>
      <c r="AG10" s="51"/>
      <c r="AH10" s="51"/>
      <c r="AI10" s="51"/>
      <c r="AJ10" s="51"/>
      <c r="AK10" s="2"/>
      <c r="AL10" s="51">
        <f>データ!V6</f>
        <v>2543</v>
      </c>
      <c r="AM10" s="51"/>
      <c r="AN10" s="51"/>
      <c r="AO10" s="51"/>
      <c r="AP10" s="51"/>
      <c r="AQ10" s="51"/>
      <c r="AR10" s="51"/>
      <c r="AS10" s="51"/>
      <c r="AT10" s="46">
        <f>データ!W6</f>
        <v>1.76</v>
      </c>
      <c r="AU10" s="46"/>
      <c r="AV10" s="46"/>
      <c r="AW10" s="46"/>
      <c r="AX10" s="46"/>
      <c r="AY10" s="46"/>
      <c r="AZ10" s="46"/>
      <c r="BA10" s="46"/>
      <c r="BB10" s="46">
        <f>データ!X6</f>
        <v>1444.89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ZxhdETu0lCRyYRcicLauZWd5b00UzB2YHZB/ARbOck6CFG7Jo7PqjEQRu9moWl2oeWiRdvOuechpNuGzhgTSA==" saltValue="JnRS3n0Zto1QGKOuNmzO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75051</v>
      </c>
      <c r="D6" s="33">
        <f t="shared" si="3"/>
        <v>47</v>
      </c>
      <c r="E6" s="33">
        <f t="shared" si="3"/>
        <v>17</v>
      </c>
      <c r="F6" s="33">
        <f t="shared" si="3"/>
        <v>5</v>
      </c>
      <c r="G6" s="33">
        <f t="shared" si="3"/>
        <v>0</v>
      </c>
      <c r="H6" s="33" t="str">
        <f t="shared" si="3"/>
        <v>福島県　古殿町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49.82</v>
      </c>
      <c r="Q6" s="34">
        <f t="shared" si="3"/>
        <v>100</v>
      </c>
      <c r="R6" s="34">
        <f t="shared" si="3"/>
        <v>4200</v>
      </c>
      <c r="S6" s="34">
        <f t="shared" si="3"/>
        <v>5174</v>
      </c>
      <c r="T6" s="34">
        <f t="shared" si="3"/>
        <v>163.29</v>
      </c>
      <c r="U6" s="34">
        <f t="shared" si="3"/>
        <v>31.69</v>
      </c>
      <c r="V6" s="34">
        <f t="shared" si="3"/>
        <v>2543</v>
      </c>
      <c r="W6" s="34">
        <f t="shared" si="3"/>
        <v>1.76</v>
      </c>
      <c r="X6" s="34">
        <f t="shared" si="3"/>
        <v>1444.89</v>
      </c>
      <c r="Y6" s="35">
        <f>IF(Y7="",NA(),Y7)</f>
        <v>97.95</v>
      </c>
      <c r="Z6" s="35">
        <f t="shared" ref="Z6:AH6" si="4">IF(Z7="",NA(),Z7)</f>
        <v>73.53</v>
      </c>
      <c r="AA6" s="35">
        <f t="shared" si="4"/>
        <v>99.97</v>
      </c>
      <c r="AB6" s="35">
        <f t="shared" si="4"/>
        <v>98.86</v>
      </c>
      <c r="AC6" s="35">
        <f t="shared" si="4"/>
        <v>100.19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253.71</v>
      </c>
      <c r="BG6" s="34">
        <f t="shared" ref="BG6:BO6" si="7">IF(BG7="",NA(),BG7)</f>
        <v>0</v>
      </c>
      <c r="BH6" s="35">
        <f t="shared" si="7"/>
        <v>381.07</v>
      </c>
      <c r="BI6" s="35">
        <f t="shared" si="7"/>
        <v>335.2</v>
      </c>
      <c r="BJ6" s="35">
        <f t="shared" si="7"/>
        <v>509.3</v>
      </c>
      <c r="BK6" s="35">
        <f t="shared" si="7"/>
        <v>1081.8</v>
      </c>
      <c r="BL6" s="35">
        <f t="shared" si="7"/>
        <v>974.93</v>
      </c>
      <c r="BM6" s="35">
        <f t="shared" si="7"/>
        <v>855.8</v>
      </c>
      <c r="BN6" s="35">
        <f t="shared" si="7"/>
        <v>789.46</v>
      </c>
      <c r="BO6" s="35">
        <f t="shared" si="7"/>
        <v>826.83</v>
      </c>
      <c r="BP6" s="34" t="str">
        <f>IF(BP7="","",IF(BP7="-","【-】","【"&amp;SUBSTITUTE(TEXT(BP7,"#,##0.00"),"-","△")&amp;"】"))</f>
        <v>【765.47】</v>
      </c>
      <c r="BQ6" s="35">
        <f>IF(BQ7="",NA(),BQ7)</f>
        <v>106.31</v>
      </c>
      <c r="BR6" s="35">
        <f t="shared" ref="BR6:BZ6" si="8">IF(BR7="",NA(),BR7)</f>
        <v>137.58000000000001</v>
      </c>
      <c r="BS6" s="35">
        <f t="shared" si="8"/>
        <v>96.77</v>
      </c>
      <c r="BT6" s="35">
        <f t="shared" si="8"/>
        <v>96.66</v>
      </c>
      <c r="BU6" s="35">
        <f t="shared" si="8"/>
        <v>92.6</v>
      </c>
      <c r="BV6" s="35">
        <f t="shared" si="8"/>
        <v>52.19</v>
      </c>
      <c r="BW6" s="35">
        <f t="shared" si="8"/>
        <v>55.32</v>
      </c>
      <c r="BX6" s="35">
        <f t="shared" si="8"/>
        <v>59.8</v>
      </c>
      <c r="BY6" s="35">
        <f t="shared" si="8"/>
        <v>57.77</v>
      </c>
      <c r="BZ6" s="35">
        <f t="shared" si="8"/>
        <v>57.31</v>
      </c>
      <c r="CA6" s="34" t="str">
        <f>IF(CA7="","",IF(CA7="-","【-】","【"&amp;SUBSTITUTE(TEXT(CA7,"#,##0.00"),"-","△")&amp;"】"))</f>
        <v>【59.59】</v>
      </c>
      <c r="CB6" s="35">
        <f>IF(CB7="",NA(),CB7)</f>
        <v>178.93</v>
      </c>
      <c r="CC6" s="35">
        <f t="shared" ref="CC6:CK6" si="9">IF(CC7="",NA(),CC7)</f>
        <v>155.21</v>
      </c>
      <c r="CD6" s="35">
        <f t="shared" si="9"/>
        <v>219.42</v>
      </c>
      <c r="CE6" s="35">
        <f t="shared" si="9"/>
        <v>199.67</v>
      </c>
      <c r="CF6" s="35">
        <f t="shared" si="9"/>
        <v>204.79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75.64</v>
      </c>
      <c r="CN6" s="35">
        <f t="shared" ref="CN6:CV6" si="10">IF(CN7="",NA(),CN7)</f>
        <v>65.97</v>
      </c>
      <c r="CO6" s="35">
        <f t="shared" si="10"/>
        <v>66.22</v>
      </c>
      <c r="CP6" s="35">
        <f t="shared" si="10"/>
        <v>75.89</v>
      </c>
      <c r="CQ6" s="35">
        <f t="shared" si="10"/>
        <v>75.03</v>
      </c>
      <c r="CR6" s="35">
        <f t="shared" si="10"/>
        <v>52.31</v>
      </c>
      <c r="CS6" s="35">
        <f t="shared" si="10"/>
        <v>60.65</v>
      </c>
      <c r="CT6" s="35">
        <f t="shared" si="10"/>
        <v>51.75</v>
      </c>
      <c r="CU6" s="35">
        <f t="shared" si="10"/>
        <v>50.68</v>
      </c>
      <c r="CV6" s="35">
        <f t="shared" si="10"/>
        <v>50.14</v>
      </c>
      <c r="CW6" s="34" t="str">
        <f>IF(CW7="","",IF(CW7="-","【-】","【"&amp;SUBSTITUTE(TEXT(CW7,"#,##0.00"),"-","△")&amp;"】"))</f>
        <v>【51.30】</v>
      </c>
      <c r="CX6" s="35">
        <f>IF(CX7="",NA(),CX7)</f>
        <v>95.87</v>
      </c>
      <c r="CY6" s="35">
        <f t="shared" ref="CY6:DG6" si="11">IF(CY7="",NA(),CY7)</f>
        <v>96.32</v>
      </c>
      <c r="CZ6" s="35">
        <f t="shared" si="11"/>
        <v>96.2</v>
      </c>
      <c r="DA6" s="35">
        <f t="shared" si="11"/>
        <v>96.94</v>
      </c>
      <c r="DB6" s="35">
        <f t="shared" si="11"/>
        <v>88.99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75051</v>
      </c>
      <c r="D7" s="37">
        <v>47</v>
      </c>
      <c r="E7" s="37">
        <v>17</v>
      </c>
      <c r="F7" s="37">
        <v>5</v>
      </c>
      <c r="G7" s="37">
        <v>0</v>
      </c>
      <c r="H7" s="37" t="s">
        <v>98</v>
      </c>
      <c r="I7" s="37" t="s">
        <v>99</v>
      </c>
      <c r="J7" s="37" t="s">
        <v>100</v>
      </c>
      <c r="K7" s="37" t="s">
        <v>101</v>
      </c>
      <c r="L7" s="37" t="s">
        <v>102</v>
      </c>
      <c r="M7" s="37" t="s">
        <v>103</v>
      </c>
      <c r="N7" s="38" t="s">
        <v>104</v>
      </c>
      <c r="O7" s="38" t="s">
        <v>105</v>
      </c>
      <c r="P7" s="38">
        <v>49.82</v>
      </c>
      <c r="Q7" s="38">
        <v>100</v>
      </c>
      <c r="R7" s="38">
        <v>4200</v>
      </c>
      <c r="S7" s="38">
        <v>5174</v>
      </c>
      <c r="T7" s="38">
        <v>163.29</v>
      </c>
      <c r="U7" s="38">
        <v>31.69</v>
      </c>
      <c r="V7" s="38">
        <v>2543</v>
      </c>
      <c r="W7" s="38">
        <v>1.76</v>
      </c>
      <c r="X7" s="38">
        <v>1444.89</v>
      </c>
      <c r="Y7" s="38">
        <v>97.95</v>
      </c>
      <c r="Z7" s="38">
        <v>73.53</v>
      </c>
      <c r="AA7" s="38">
        <v>99.97</v>
      </c>
      <c r="AB7" s="38">
        <v>98.86</v>
      </c>
      <c r="AC7" s="38">
        <v>100.19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253.71</v>
      </c>
      <c r="BG7" s="38">
        <v>0</v>
      </c>
      <c r="BH7" s="38">
        <v>381.07</v>
      </c>
      <c r="BI7" s="38">
        <v>335.2</v>
      </c>
      <c r="BJ7" s="38">
        <v>509.3</v>
      </c>
      <c r="BK7" s="38">
        <v>1081.8</v>
      </c>
      <c r="BL7" s="38">
        <v>974.93</v>
      </c>
      <c r="BM7" s="38">
        <v>855.8</v>
      </c>
      <c r="BN7" s="38">
        <v>789.46</v>
      </c>
      <c r="BO7" s="38">
        <v>826.83</v>
      </c>
      <c r="BP7" s="38">
        <v>765.47</v>
      </c>
      <c r="BQ7" s="38">
        <v>106.31</v>
      </c>
      <c r="BR7" s="38">
        <v>137.58000000000001</v>
      </c>
      <c r="BS7" s="38">
        <v>96.77</v>
      </c>
      <c r="BT7" s="38">
        <v>96.66</v>
      </c>
      <c r="BU7" s="38">
        <v>92.6</v>
      </c>
      <c r="BV7" s="38">
        <v>52.19</v>
      </c>
      <c r="BW7" s="38">
        <v>55.32</v>
      </c>
      <c r="BX7" s="38">
        <v>59.8</v>
      </c>
      <c r="BY7" s="38">
        <v>57.77</v>
      </c>
      <c r="BZ7" s="38">
        <v>57.31</v>
      </c>
      <c r="CA7" s="38">
        <v>59.59</v>
      </c>
      <c r="CB7" s="38">
        <v>178.93</v>
      </c>
      <c r="CC7" s="38">
        <v>155.21</v>
      </c>
      <c r="CD7" s="38">
        <v>219.42</v>
      </c>
      <c r="CE7" s="38">
        <v>199.67</v>
      </c>
      <c r="CF7" s="38">
        <v>204.79</v>
      </c>
      <c r="CG7" s="38">
        <v>296.14</v>
      </c>
      <c r="CH7" s="38">
        <v>283.17</v>
      </c>
      <c r="CI7" s="38">
        <v>263.76</v>
      </c>
      <c r="CJ7" s="38">
        <v>274.35000000000002</v>
      </c>
      <c r="CK7" s="38">
        <v>273.52</v>
      </c>
      <c r="CL7" s="38">
        <v>257.86</v>
      </c>
      <c r="CM7" s="38">
        <v>75.64</v>
      </c>
      <c r="CN7" s="38">
        <v>65.97</v>
      </c>
      <c r="CO7" s="38">
        <v>66.22</v>
      </c>
      <c r="CP7" s="38">
        <v>75.89</v>
      </c>
      <c r="CQ7" s="38">
        <v>75.03</v>
      </c>
      <c r="CR7" s="38">
        <v>52.31</v>
      </c>
      <c r="CS7" s="38">
        <v>60.65</v>
      </c>
      <c r="CT7" s="38">
        <v>51.75</v>
      </c>
      <c r="CU7" s="38">
        <v>50.68</v>
      </c>
      <c r="CV7" s="38">
        <v>50.14</v>
      </c>
      <c r="CW7" s="38">
        <v>51.3</v>
      </c>
      <c r="CX7" s="38">
        <v>95.87</v>
      </c>
      <c r="CY7" s="38">
        <v>96.32</v>
      </c>
      <c r="CZ7" s="38">
        <v>96.2</v>
      </c>
      <c r="DA7" s="38">
        <v>96.94</v>
      </c>
      <c r="DB7" s="38">
        <v>88.99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