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0\Desktop\y_吉川\m_メール送信\R03.01.29_（メール未送信締切）公営企業に係る経営比較分析表\"/>
    </mc:Choice>
  </mc:AlternateContent>
  <workbookProtection workbookAlgorithmName="SHA-512" workbookHashValue="hrwgtESj3XFWCTFKObigpqOi2bMEtYr+7g7tg77oWtLnPJibt6s5BfrcDlbof4kqTwBnBNgjuqcIvG20S1/8Ww==" workbookSaltValue="MAunfQZU4GL7b3CxN08TA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<sst xmlns="http://schemas.openxmlformats.org/spreadsheetml/2006/main" count="233" uniqueCount="115">
  <si>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</si>
  <si>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</si>
  <si>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</si>
  <si>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</si>
  <si>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</si>
  <si>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</si>
  <si>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</si>
  <si>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</si>
  <si>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</si>
  <si>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</si>
  <si>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</si>
  <si>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</si>
  <si>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</si>
  <si>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</si>
  <si>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</si>
  <si>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</si>
  <si>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</si>
  <si>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</si>
  <si>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</si>
  <si>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</si>
  <si>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</si>
  <si>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</si>
  <si>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</si>
  <si>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</si>
  <si>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</si>
  <si>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</si>
  <si>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</si>
  <si>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</si>
  <si>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</si>
  <si>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</si>
  <si>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</si>
  <si>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</si>
  <si>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</si>
  <si>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</si>
  <si>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</si>
  <si>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</si>
  <si>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</si>
  <si>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</si>
  <si>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</si>
  <si>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</si>
  <si>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</si>
  <si>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</si>
  <si>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</si>
  <si>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</si>
  <si>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</si>
  <si>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</si>
  <si>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</si>
  <si>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</si>
  <si>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</si>
  <si>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</si>
  <si>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</si>
  <si>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</si>
  <si>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</si>
  <si>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</si>
  <si>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</si>
  <si>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</si>
  <si>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</si>
  <si>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</si>
  <si>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</si>
  <si>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</si>
  <si>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</si>
  <si>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</si>
  <si>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</si>
  <si>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</si>
  <si>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</si>
  <si>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</si>
  <si>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</si>
  <si>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</si>
  <si>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</si>
  <si>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</si>
  <si>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</si>
  <si>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</si>
  <si>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</si>
  <si>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</si>
  <si>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</si>
  <si>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</si>
  <si>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</si>
  <si>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</si>
  <si>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</si>
  <si>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</si>
  <si>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</si>
  <si>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</si>
  <si>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</si>
  <si>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</si>
  <si>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</si>
  <si>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</si>
  <si>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</si>
  <si>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</si>
  <si>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</si>
  <si>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</si>
  <si>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</si>
  <si>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</si>
  <si>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</si>
  <si>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</si>
  <si>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</si>
  <si>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</si>
  <si>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</si>
  <si>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</si>
  <si>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</si>
  <si>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</si>
  <si>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</si>
  <si>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</si>
  <si>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</si>
  <si>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</si>
  <si>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</si>
  <si>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</si>
  <si>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</si>
  <si>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</si>
  <si>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</si>
  <si>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</si>
  <si>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</si>
  <si>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</si>
  <si>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更新率について、設置年との兼ね合いで年度によりばらつきがある。これはある程度はやむを得ないが、より安定的な事業経営のために、突発的な更新ではなく管路全体の老朽化を把握し、全体の修繕計画を作成することで年度間の更新修繕費の差異を極力抑える。</t>
    <rPh sb="1" eb="3">
      <t>カンロ</t>
    </rPh>
    <rPh sb="4" eb="6">
      <t>コウシン</t>
    </rPh>
    <rPh sb="6" eb="7">
      <t>リツ</t>
    </rPh>
    <rPh sb="12" eb="14">
      <t>セッチ</t>
    </rPh>
    <rPh sb="14" eb="15">
      <t>ネン</t>
    </rPh>
    <rPh sb="17" eb="18">
      <t>カ</t>
    </rPh>
    <rPh sb="19" eb="20">
      <t>ア</t>
    </rPh>
    <rPh sb="22" eb="24">
      <t>ネンド</t>
    </rPh>
    <rPh sb="40" eb="42">
      <t>テイド</t>
    </rPh>
    <rPh sb="46" eb="47">
      <t>エ</t>
    </rPh>
    <rPh sb="53" eb="56">
      <t>アンテイテキ</t>
    </rPh>
    <rPh sb="57" eb="59">
      <t>ジギョウ</t>
    </rPh>
    <rPh sb="59" eb="61">
      <t>ケイエイ</t>
    </rPh>
    <rPh sb="66" eb="69">
      <t>トッパツテキ</t>
    </rPh>
    <rPh sb="70" eb="72">
      <t>コウシン</t>
    </rPh>
    <rPh sb="76" eb="78">
      <t>カンロ</t>
    </rPh>
    <rPh sb="78" eb="80">
      <t>ゼンタイ</t>
    </rPh>
    <rPh sb="81" eb="84">
      <t>ロウキュウカ</t>
    </rPh>
    <rPh sb="85" eb="87">
      <t>ハアク</t>
    </rPh>
    <rPh sb="89" eb="91">
      <t>ゼンタイ</t>
    </rPh>
    <rPh sb="92" eb="94">
      <t>シュウゼン</t>
    </rPh>
    <rPh sb="94" eb="96">
      <t>ケイカク</t>
    </rPh>
    <rPh sb="97" eb="99">
      <t>サクセイ</t>
    </rPh>
    <rPh sb="104" eb="106">
      <t>ネンド</t>
    </rPh>
    <rPh sb="106" eb="107">
      <t>カン</t>
    </rPh>
    <rPh sb="108" eb="110">
      <t>コウシン</t>
    </rPh>
    <rPh sb="110" eb="113">
      <t>シュウゼンヒ</t>
    </rPh>
    <rPh sb="114" eb="116">
      <t>サイ</t>
    </rPh>
    <rPh sb="117" eb="119">
      <t>キョクリョク</t>
    </rPh>
    <rPh sb="119" eb="120">
      <t>オサ</t>
    </rPh>
    <phoneticPr fontId="4"/>
  </si>
  <si>
    <t>　今後は、過疎化、少子高齢化に伴う人口減少が予測され、現在と同程度の運営コストに対し、収益的収支比率の低下が予測される。そのような実情に応じ、費用相対効果を検討しながら、適切な施設設備への投資を行っていく必要がある。
　更に、施設稼働コストを確実な収益に結び付けるために、今後も継続的な給水エリアを網羅した調査による漏水箇所の発見および特定を行い町管理部においては早急な修繕、個人管理部での漏水の疑いを発見した場合には通知により修繕を促し、有収率を増加したい。</t>
    <rPh sb="1" eb="3">
      <t>コンゴ</t>
    </rPh>
    <rPh sb="5" eb="8">
      <t>カソカ</t>
    </rPh>
    <rPh sb="9" eb="11">
      <t>ショウシ</t>
    </rPh>
    <rPh sb="11" eb="14">
      <t>コウレイカ</t>
    </rPh>
    <rPh sb="15" eb="16">
      <t>トモナ</t>
    </rPh>
    <rPh sb="17" eb="19">
      <t>ジンコウ</t>
    </rPh>
    <rPh sb="19" eb="21">
      <t>ゲンショウ</t>
    </rPh>
    <rPh sb="22" eb="24">
      <t>ヨソク</t>
    </rPh>
    <rPh sb="27" eb="29">
      <t>ゲンザイ</t>
    </rPh>
    <rPh sb="30" eb="33">
      <t>ドウテイド</t>
    </rPh>
    <rPh sb="34" eb="36">
      <t>ウンエイ</t>
    </rPh>
    <rPh sb="40" eb="41">
      <t>タイ</t>
    </rPh>
    <rPh sb="43" eb="46">
      <t>シュウエキテキ</t>
    </rPh>
    <rPh sb="46" eb="48">
      <t>シュウシ</t>
    </rPh>
    <rPh sb="48" eb="50">
      <t>ヒリツ</t>
    </rPh>
    <rPh sb="51" eb="53">
      <t>テイカ</t>
    </rPh>
    <rPh sb="54" eb="56">
      <t>ヨソク</t>
    </rPh>
    <rPh sb="65" eb="67">
      <t>ジツジョウ</t>
    </rPh>
    <rPh sb="68" eb="69">
      <t>オウ</t>
    </rPh>
    <rPh sb="71" eb="73">
      <t>ヒヨウ</t>
    </rPh>
    <rPh sb="73" eb="75">
      <t>ソウタイ</t>
    </rPh>
    <rPh sb="75" eb="77">
      <t>コウカ</t>
    </rPh>
    <rPh sb="78" eb="80">
      <t>ケントウ</t>
    </rPh>
    <rPh sb="85" eb="87">
      <t>テキセツ</t>
    </rPh>
    <rPh sb="88" eb="90">
      <t>シセツ</t>
    </rPh>
    <rPh sb="90" eb="92">
      <t>セツビ</t>
    </rPh>
    <rPh sb="94" eb="96">
      <t>トウシ</t>
    </rPh>
    <rPh sb="97" eb="98">
      <t>オコナ</t>
    </rPh>
    <rPh sb="102" eb="104">
      <t>ヒツヨウ</t>
    </rPh>
    <rPh sb="110" eb="111">
      <t>サラ</t>
    </rPh>
    <rPh sb="113" eb="115">
      <t>シセツ</t>
    </rPh>
    <rPh sb="115" eb="117">
      <t>カドウ</t>
    </rPh>
    <rPh sb="121" eb="123">
      <t>カクジツ</t>
    </rPh>
    <rPh sb="124" eb="126">
      <t>シュウエキ</t>
    </rPh>
    <rPh sb="127" eb="128">
      <t>ムス</t>
    </rPh>
    <rPh sb="129" eb="130">
      <t>ツ</t>
    </rPh>
    <rPh sb="136" eb="138">
      <t>コンゴ</t>
    </rPh>
    <rPh sb="139" eb="142">
      <t>ケイゾクテキ</t>
    </rPh>
    <rPh sb="143" eb="145">
      <t>キュウスイ</t>
    </rPh>
    <rPh sb="149" eb="151">
      <t>モウラ</t>
    </rPh>
    <rPh sb="153" eb="155">
      <t>チョウサ</t>
    </rPh>
    <rPh sb="158" eb="160">
      <t>ロウスイ</t>
    </rPh>
    <rPh sb="160" eb="162">
      <t>カショ</t>
    </rPh>
    <rPh sb="163" eb="165">
      <t>ハッケン</t>
    </rPh>
    <rPh sb="168" eb="170">
      <t>トクテイ</t>
    </rPh>
    <rPh sb="171" eb="172">
      <t>オコナ</t>
    </rPh>
    <rPh sb="173" eb="174">
      <t>マチ</t>
    </rPh>
    <rPh sb="174" eb="176">
      <t>カンリ</t>
    </rPh>
    <rPh sb="176" eb="177">
      <t>ブ</t>
    </rPh>
    <rPh sb="182" eb="184">
      <t>ソウキュウ</t>
    </rPh>
    <rPh sb="185" eb="187">
      <t>シュウゼン</t>
    </rPh>
    <rPh sb="188" eb="190">
      <t>コジン</t>
    </rPh>
    <rPh sb="190" eb="192">
      <t>カンリ</t>
    </rPh>
    <rPh sb="192" eb="193">
      <t>ブ</t>
    </rPh>
    <rPh sb="195" eb="197">
      <t>ロウスイ</t>
    </rPh>
    <rPh sb="198" eb="199">
      <t>ウタガ</t>
    </rPh>
    <rPh sb="201" eb="203">
      <t>ハッケン</t>
    </rPh>
    <rPh sb="205" eb="207">
      <t>バアイ</t>
    </rPh>
    <rPh sb="209" eb="211">
      <t>ツウチ</t>
    </rPh>
    <rPh sb="214" eb="216">
      <t>シュウゼン</t>
    </rPh>
    <rPh sb="217" eb="218">
      <t>ウナガ</t>
    </rPh>
    <rPh sb="220" eb="223">
      <t>ユウシュウリツ</t>
    </rPh>
    <rPh sb="224" eb="226">
      <t>ゾウカ</t>
    </rPh>
    <phoneticPr fontId="4"/>
  </si>
  <si>
    <t>　企業債残高対給水収益比率が類似団体平均値を下回っている。また、料金回収率は増加傾向にある。
　町は過疎化及び少子高齢化の傾向にあり、使用料等の収益については今後更なる減少が見込まれる。長期的な視野による対策が重要とはなってくるが、経費削減による出費抑制、使用料等回収率向上、それらに加え適切な使用料金設定についても検討し、運営する必要がある。
　また、給水原価については類似団体と比較し低コストにて供給できているが、施設の老朽化が進行しているので計画的な施設整備の更新を行い、維持管理費とのバランスを見極めて運営する。</t>
    <rPh sb="1" eb="3">
      <t>キギョウ</t>
    </rPh>
    <rPh sb="3" eb="4">
      <t>サイ</t>
    </rPh>
    <rPh sb="4" eb="6">
      <t>ザンダカ</t>
    </rPh>
    <rPh sb="6" eb="7">
      <t>タイ</t>
    </rPh>
    <rPh sb="7" eb="9">
      <t>キュウスイ</t>
    </rPh>
    <rPh sb="9" eb="11">
      <t>シュウエキ</t>
    </rPh>
    <rPh sb="11" eb="13">
      <t>ヒリツ</t>
    </rPh>
    <rPh sb="14" eb="16">
      <t>ルイジ</t>
    </rPh>
    <rPh sb="16" eb="18">
      <t>ダンタイ</t>
    </rPh>
    <rPh sb="18" eb="21">
      <t>ヘイキンチ</t>
    </rPh>
    <rPh sb="22" eb="23">
      <t>シタ</t>
    </rPh>
    <rPh sb="23" eb="24">
      <t>マワ</t>
    </rPh>
    <rPh sb="32" eb="34">
      <t>リョウキン</t>
    </rPh>
    <rPh sb="34" eb="36">
      <t>カイシュウ</t>
    </rPh>
    <rPh sb="36" eb="37">
      <t>リツ</t>
    </rPh>
    <rPh sb="38" eb="40">
      <t>ゾウカ</t>
    </rPh>
    <rPh sb="40" eb="42">
      <t>ケイコウ</t>
    </rPh>
    <rPh sb="48" eb="49">
      <t>マチ</t>
    </rPh>
    <rPh sb="50" eb="52">
      <t>カソ</t>
    </rPh>
    <rPh sb="52" eb="53">
      <t>カ</t>
    </rPh>
    <rPh sb="53" eb="54">
      <t>オヨ</t>
    </rPh>
    <rPh sb="55" eb="57">
      <t>ショウシ</t>
    </rPh>
    <rPh sb="57" eb="60">
      <t>コウレイカ</t>
    </rPh>
    <rPh sb="61" eb="63">
      <t>ケイコウ</t>
    </rPh>
    <rPh sb="67" eb="70">
      <t>シヨウリョウ</t>
    </rPh>
    <rPh sb="70" eb="71">
      <t>ナド</t>
    </rPh>
    <rPh sb="72" eb="74">
      <t>シュウエキ</t>
    </rPh>
    <rPh sb="79" eb="81">
      <t>コンゴ</t>
    </rPh>
    <rPh sb="81" eb="82">
      <t>サラ</t>
    </rPh>
    <rPh sb="84" eb="86">
      <t>ゲンショウ</t>
    </rPh>
    <rPh sb="87" eb="89">
      <t>ミコ</t>
    </rPh>
    <rPh sb="93" eb="96">
      <t>チョウキテキ</t>
    </rPh>
    <rPh sb="97" eb="99">
      <t>シヤ</t>
    </rPh>
    <rPh sb="102" eb="104">
      <t>タイサク</t>
    </rPh>
    <rPh sb="105" eb="107">
      <t>ジュウヨウ</t>
    </rPh>
    <rPh sb="116" eb="118">
      <t>ケイヒ</t>
    </rPh>
    <rPh sb="118" eb="120">
      <t>サクゲン</t>
    </rPh>
    <rPh sb="123" eb="125">
      <t>シュッピ</t>
    </rPh>
    <rPh sb="125" eb="127">
      <t>ヨクセイ</t>
    </rPh>
    <rPh sb="128" eb="131">
      <t>シヨウリョウ</t>
    </rPh>
    <rPh sb="131" eb="132">
      <t>ナド</t>
    </rPh>
    <rPh sb="132" eb="134">
      <t>カイシュウ</t>
    </rPh>
    <rPh sb="134" eb="135">
      <t>リツ</t>
    </rPh>
    <rPh sb="135" eb="137">
      <t>コウジョウ</t>
    </rPh>
    <rPh sb="142" eb="143">
      <t>クワ</t>
    </rPh>
    <rPh sb="144" eb="146">
      <t>テキセツ</t>
    </rPh>
    <rPh sb="147" eb="149">
      <t>シヨウ</t>
    </rPh>
    <rPh sb="149" eb="151">
      <t>リョウキン</t>
    </rPh>
    <rPh sb="151" eb="153">
      <t>セッテイ</t>
    </rPh>
    <rPh sb="158" eb="160">
      <t>ケントウ</t>
    </rPh>
    <rPh sb="162" eb="164">
      <t>ウンエイ</t>
    </rPh>
    <rPh sb="166" eb="168">
      <t>ヒツヨウ</t>
    </rPh>
    <rPh sb="177" eb="179">
      <t>キュウスイ</t>
    </rPh>
    <rPh sb="179" eb="181">
      <t>ゲンカ</t>
    </rPh>
    <rPh sb="186" eb="188">
      <t>ルイジ</t>
    </rPh>
    <rPh sb="188" eb="190">
      <t>ダンタイ</t>
    </rPh>
    <rPh sb="191" eb="193">
      <t>ヒカク</t>
    </rPh>
    <rPh sb="194" eb="195">
      <t>テイ</t>
    </rPh>
    <rPh sb="200" eb="202">
      <t>キョウキュウ</t>
    </rPh>
    <rPh sb="209" eb="211">
      <t>シセツ</t>
    </rPh>
    <rPh sb="212" eb="215">
      <t>ロウキュウカ</t>
    </rPh>
    <rPh sb="216" eb="218">
      <t>シンコウ</t>
    </rPh>
    <rPh sb="224" eb="227">
      <t>ケイカクテキ</t>
    </rPh>
    <rPh sb="228" eb="230">
      <t>シセツ</t>
    </rPh>
    <rPh sb="230" eb="232">
      <t>セイビ</t>
    </rPh>
    <rPh sb="233" eb="235">
      <t>コウシン</t>
    </rPh>
    <rPh sb="236" eb="237">
      <t>オコナ</t>
    </rPh>
    <rPh sb="239" eb="241">
      <t>イジ</t>
    </rPh>
    <rPh sb="241" eb="244">
      <t>カンリヒ</t>
    </rPh>
    <rPh sb="251" eb="253">
      <t>ミキワ</t>
    </rPh>
    <rPh sb="255" eb="257">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</si>
</sst>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B-43CC-958C-11661746F9C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EB0B-43CC-958C-11661746F9C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56.48</c:v>
                </c:pt>
                <c:pt idx="1">
                  <c:v>67.77</c:v>
                </c:pt>
                <c:pt idx="2">
                  <c:v>68.39</c:v>
                </c:pt>
                <c:pt idx="3">
                  <c:v>72.42</c:v>
                </c:pt>
                <c:pt idx="4">
                  <c:v>71.72</c:v>
                </c:pt>
              </c:numCache>
            </c:numRef>
          </c:val>
          <c:extLst>
            <c:ext xmlns:c16="http://schemas.microsoft.com/office/drawing/2014/chart" uri="{C3380CC4-5D6E-409C-BE32-E72D297353CC}">
              <c16:uniqueId val="{00000000-DF9E-4140-8C88-75C8A62C901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DF9E-4140-8C88-75C8A62C901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93.79</c:v>
                </c:pt>
                <c:pt idx="1">
                  <c:v>80.2</c:v>
                </c:pt>
                <c:pt idx="2">
                  <c:v>81.569999999999993</c:v>
                </c:pt>
                <c:pt idx="3">
                  <c:v>78.97</c:v>
                </c:pt>
                <c:pt idx="4">
                  <c:v>78.209999999999994</c:v>
                </c:pt>
              </c:numCache>
            </c:numRef>
          </c:val>
          <c:extLst>
            <c:ext xmlns:c16="http://schemas.microsoft.com/office/drawing/2014/chart" uri="{C3380CC4-5D6E-409C-BE32-E72D297353CC}">
              <c16:uniqueId val="{00000000-EA8E-4AAC-9CAA-23CD018D0C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EA8E-4AAC-9CAA-23CD018D0C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70.69</c:v>
                </c:pt>
                <c:pt idx="1">
                  <c:v>71.040000000000006</c:v>
                </c:pt>
                <c:pt idx="2">
                  <c:v>72.45</c:v>
                </c:pt>
                <c:pt idx="3">
                  <c:v>77.67</c:v>
                </c:pt>
                <c:pt idx="4">
                  <c:v>84.61</c:v>
                </c:pt>
              </c:numCache>
            </c:numRef>
          </c:val>
          <c:extLst>
            <c:ext xmlns:c16="http://schemas.microsoft.com/office/drawing/2014/chart" uri="{C3380CC4-5D6E-409C-BE32-E72D297353CC}">
              <c16:uniqueId val="{00000000-389F-484A-BB0C-19C19C99021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389F-484A-BB0C-19C19C99021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D-4F7F-8EEC-7C8D399DD9D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D-4F7F-8EEC-7C8D399DD9D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58-474A-8B01-BF217DFF2D8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58-474A-8B01-BF217DFF2D8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8-4BBE-AD6C-CC1010BECCF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8-4BBE-AD6C-CC1010BECCF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3-4D85-BCC7-55A5EF4559A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3-4D85-BCC7-55A5EF4559A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1009.56</c:v>
                </c:pt>
                <c:pt idx="1">
                  <c:v>909.34</c:v>
                </c:pt>
                <c:pt idx="2">
                  <c:v>812.68</c:v>
                </c:pt>
                <c:pt idx="3">
                  <c:v>726.18</c:v>
                </c:pt>
                <c:pt idx="4">
                  <c:v>735.5</c:v>
                </c:pt>
              </c:numCache>
            </c:numRef>
          </c:val>
          <c:extLst>
            <c:ext xmlns:c16="http://schemas.microsoft.com/office/drawing/2014/chart" uri="{C3380CC4-5D6E-409C-BE32-E72D297353CC}">
              <c16:uniqueId val="{00000000-347E-4DE4-89A6-2A1EFC7C936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47E-4DE4-89A6-2A1EFC7C936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55.67</c:v>
                </c:pt>
                <c:pt idx="1">
                  <c:v>62.97</c:v>
                </c:pt>
                <c:pt idx="2">
                  <c:v>65.38</c:v>
                </c:pt>
                <c:pt idx="3">
                  <c:v>64.010000000000005</c:v>
                </c:pt>
                <c:pt idx="4">
                  <c:v>72.95</c:v>
                </c:pt>
              </c:numCache>
            </c:numRef>
          </c:val>
          <c:extLst>
            <c:ext xmlns:c16="http://schemas.microsoft.com/office/drawing/2014/chart" uri="{C3380CC4-5D6E-409C-BE32-E72D297353CC}">
              <c16:uniqueId val="{00000000-1C33-4E99-8796-7ADC0B71A5A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C33-4E99-8796-7ADC0B71A5A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233.63</c:v>
                </c:pt>
                <c:pt idx="1">
                  <c:v>206.6</c:v>
                </c:pt>
                <c:pt idx="2">
                  <c:v>198.56</c:v>
                </c:pt>
                <c:pt idx="3">
                  <c:v>201.17</c:v>
                </c:pt>
                <c:pt idx="4">
                  <c:v>177.16</c:v>
                </c:pt>
              </c:numCache>
            </c:numRef>
          </c:val>
          <c:extLst>
            <c:ext xmlns:c16="http://schemas.microsoft.com/office/drawing/2014/chart" uri="{C3380CC4-5D6E-409C-BE32-E72D297353CC}">
              <c16:uniqueId val="{00000000-7843-4033-8B9D-B37CF90926E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843-4033-8B9D-B37CF90926E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古殿町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5174</v>
      </c>
      <c r="AM8" s="51"/>
      <c r="AN8" s="51"/>
      <c r="AO8" s="51"/>
      <c r="AP8" s="51"/>
      <c r="AQ8" s="51"/>
      <c r="AR8" s="51"/>
      <c r="AS8" s="51"/>
      <c r="AT8" s="47">
        <f>データ!$S$6</f>
        <v>163.29</v>
      </c>
      <c r="AU8" s="47"/>
      <c r="AV8" s="47"/>
      <c r="AW8" s="47"/>
      <c r="AX8" s="47"/>
      <c r="AY8" s="47"/>
      <c r="AZ8" s="47"/>
      <c r="BA8" s="47"/>
      <c r="BB8" s="47">
        <f>データ!$T$6</f>
        <v>31.69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89.28</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4557</v>
      </c>
      <c r="AM10" s="51"/>
      <c r="AN10" s="51"/>
      <c r="AO10" s="51"/>
      <c r="AP10" s="51"/>
      <c r="AQ10" s="51"/>
      <c r="AR10" s="51"/>
      <c r="AS10" s="51"/>
      <c r="AT10" s="47">
        <f>データ!$V$6</f>
        <v>47.7</v>
      </c>
      <c r="AU10" s="47"/>
      <c r="AV10" s="47"/>
      <c r="AW10" s="47"/>
      <c r="AX10" s="47"/>
      <c r="AY10" s="47"/>
      <c r="AZ10" s="47"/>
      <c r="BA10" s="47"/>
      <c r="BB10" s="47">
        <f>データ!$W$6</f>
        <v>95.53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K4qojB3NEHyhZDm2rCUa/IqVLDP5CzeZHH8rUoY9NHN/uAWWEhS4W7hOvH6hehXTABnXce2pSFV8pB4nLCE9JQ==" saltValue="H3fwIhOHFLQpDcZRd8e3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75051</v>
      </c>
      <c r="D6" s="34">
        <f t="shared" si="3"/>
        <v>47</v>
      </c>
      <c r="E6" s="34">
        <f t="shared" si="3"/>
        <v>1</v>
      </c>
      <c r="F6" s="34">
        <f t="shared" si="3"/>
        <v>0</v>
      </c>
      <c r="G6" s="34">
        <f t="shared" si="3"/>
        <v>0</v>
      </c>
      <c r="H6" s="34" t="str">
        <f t="shared" si="3"/>
        <v>福島県　古殿町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89.28</v>
      </c>
      <c r="Q6" s="35">
        <f t="shared" si="3"/>
        <v>2200</v>
      </c>
      <c r="R6" s="35">
        <f t="shared" si="3"/>
        <v>5174</v>
      </c>
      <c r="S6" s="35">
        <f t="shared" si="3"/>
        <v>163.29</v>
      </c>
      <c r="T6" s="35">
        <f t="shared" si="3"/>
        <v>31.69</v>
      </c>
      <c r="U6" s="35">
        <f t="shared" si="3"/>
        <v>4557</v>
      </c>
      <c r="V6" s="35">
        <f t="shared" si="3"/>
        <v>47.7</v>
      </c>
      <c r="W6" s="35">
        <f t="shared" si="3"/>
        <v>95.53</v>
      </c>
      <c r="X6" s="36">
        <f>IF(X7="",NA(),X7)</f>
        <v>70.69</v>
      </c>
      <c r="Y6" s="36">
        <f t="shared" ref="Y6:AG6" si="4">IF(Y7="",NA(),Y7)</f>
        <v>71.040000000000006</v>
      </c>
      <c r="Z6" s="36">
        <f t="shared" si="4"/>
        <v>72.45</v>
      </c>
      <c r="AA6" s="36">
        <f t="shared" si="4"/>
        <v>77.67</v>
      </c>
      <c r="AB6" s="36">
        <f t="shared" si="4"/>
        <v>84.61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1009.56</v>
      </c>
      <c r="BF6" s="36">
        <f t="shared" ref="BF6:BN6" si="7">IF(BF7="",NA(),BF7)</f>
        <v>909.34</v>
      </c>
      <c r="BG6" s="36">
        <f t="shared" si="7"/>
        <v>812.68</v>
      </c>
      <c r="BH6" s="36">
        <f t="shared" si="7"/>
        <v>726.18</v>
      </c>
      <c r="BI6" s="36">
        <f t="shared" si="7"/>
        <v>735.5</v>
      </c>
      <c r="BJ6" s="36">
        <f t="shared" si="7"/>
        <v>1134.67</v>
      </c>
      <c r="BK6" s="36">
        <f t="shared" si="7"/>
        <v>1144.79</v>
      </c>
      <c r="BL6" s="36">
        <f t="shared" si="7"/>
        <v>1061.58</v>
      </c>
      <c r="BM6" s="36">
        <f t="shared" si="7"/>
        <v>1007.7</v>
      </c>
      <c r="BN6" s="36">
        <f t="shared" si="7"/>
        <v>1018.52</v>
      </c>
      <c r="BO6" s="35" t="str">
        <f>IF(BO7="","",IF(BO7="-","【-】","【"&amp;SUBSTITUTE(TEXT(BO7,"#,##0.00"),"-","△")&amp;"】"))</f>
        <v>【1,084.05】</v>
      </c>
      <c r="BP6" s="36">
        <f>IF(BP7="",NA(),BP7)</f>
        <v>55.67</v>
      </c>
      <c r="BQ6" s="36">
        <f t="shared" ref="BQ6:BY6" si="8">IF(BQ7="",NA(),BQ7)</f>
        <v>62.97</v>
      </c>
      <c r="BR6" s="36">
        <f t="shared" si="8"/>
        <v>65.38</v>
      </c>
      <c r="BS6" s="36">
        <f t="shared" si="8"/>
        <v>64.010000000000005</v>
      </c>
      <c r="BT6" s="36">
        <f t="shared" si="8"/>
        <v>72.95</v>
      </c>
      <c r="BU6" s="36">
        <f t="shared" si="8"/>
        <v>40.6</v>
      </c>
      <c r="BV6" s="36">
        <f t="shared" si="8"/>
        <v>56.04</v>
      </c>
      <c r="BW6" s="36">
        <f t="shared" si="8"/>
        <v>58.52</v>
      </c>
      <c r="BX6" s="36">
        <f t="shared" si="8"/>
        <v>59.22</v>
      </c>
      <c r="BY6" s="36">
        <f t="shared" si="8"/>
        <v>58.79</v>
      </c>
      <c r="BZ6" s="35" t="str">
        <f>IF(BZ7="","",IF(BZ7="-","【-】","【"&amp;SUBSTITUTE(TEXT(BZ7,"#,##0.00"),"-","△")&amp;"】"))</f>
        <v>【53.46】</v>
      </c>
      <c r="CA6" s="36">
        <f>IF(CA7="",NA(),CA7)</f>
        <v>233.63</v>
      </c>
      <c r="CB6" s="36">
        <f t="shared" ref="CB6:CJ6" si="9">IF(CB7="",NA(),CB7)</f>
        <v>206.6</v>
      </c>
      <c r="CC6" s="36">
        <f t="shared" si="9"/>
        <v>198.56</v>
      </c>
      <c r="CD6" s="36">
        <f t="shared" si="9"/>
        <v>201.17</v>
      </c>
      <c r="CE6" s="36">
        <f t="shared" si="9"/>
        <v>177.16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56.48</v>
      </c>
      <c r="CM6" s="36">
        <f t="shared" ref="CM6:CU6" si="10">IF(CM7="",NA(),CM7)</f>
        <v>67.77</v>
      </c>
      <c r="CN6" s="36">
        <f t="shared" si="10"/>
        <v>68.39</v>
      </c>
      <c r="CO6" s="36">
        <f t="shared" si="10"/>
        <v>72.42</v>
      </c>
      <c r="CP6" s="36">
        <f t="shared" si="10"/>
        <v>71.72</v>
      </c>
      <c r="CQ6" s="36">
        <f t="shared" si="10"/>
        <v>57.29</v>
      </c>
      <c r="CR6" s="36">
        <f t="shared" si="10"/>
        <v>55.9</v>
      </c>
      <c r="CS6" s="36">
        <f t="shared" si="10"/>
        <v>57.3</v>
      </c>
      <c r="CT6" s="36">
        <f t="shared" si="10"/>
        <v>56.76</v>
      </c>
      <c r="CU6" s="36">
        <f t="shared" si="10"/>
        <v>56.04</v>
      </c>
      <c r="CV6" s="35" t="str">
        <f>IF(CV7="","",IF(CV7="-","【-】","【"&amp;SUBSTITUTE(TEXT(CV7,"#,##0.00"),"-","△")&amp;"】"))</f>
        <v>【54.90】</v>
      </c>
      <c r="CW6" s="36">
        <f>IF(CW7="",NA(),CW7)</f>
        <v>93.79</v>
      </c>
      <c r="CX6" s="36">
        <f t="shared" ref="CX6:DF6" si="11">IF(CX7="",NA(),CX7)</f>
        <v>80.2</v>
      </c>
      <c r="CY6" s="36">
        <f t="shared" si="11"/>
        <v>81.569999999999993</v>
      </c>
      <c r="CZ6" s="36">
        <f t="shared" si="11"/>
        <v>78.97</v>
      </c>
      <c r="DA6" s="36">
        <f t="shared" si="11"/>
        <v>78.209999999999994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75051</v>
      </c>
      <c r="D7" s="38">
        <v>47</v>
      </c>
      <c r="E7" s="38">
        <v>1</v>
      </c>
      <c r="F7" s="38">
        <v>0</v>
      </c>
      <c r="G7" s="38">
        <v>0</v>
      </c>
      <c r="H7" s="38" t="s">
        <v>94</v>
      </c>
      <c r="I7" s="38" t="s">
        <v>95</v>
      </c>
      <c r="J7" s="38" t="s">
        <v>96</v>
      </c>
      <c r="K7" s="38" t="s">
        <v>97</v>
      </c>
      <c r="L7" s="38" t="s">
        <v>98</v>
      </c>
      <c r="M7" s="38" t="s">
        <v>99</v>
      </c>
      <c r="N7" s="39" t="s">
        <v>100</v>
      </c>
      <c r="O7" s="39" t="s">
        <v>101</v>
      </c>
      <c r="P7" s="39">
        <v>89.28</v>
      </c>
      <c r="Q7" s="39">
        <v>2200</v>
      </c>
      <c r="R7" s="39">
        <v>5174</v>
      </c>
      <c r="S7" s="39">
        <v>163.29</v>
      </c>
      <c r="T7" s="39">
        <v>31.69</v>
      </c>
      <c r="U7" s="39">
        <v>4557</v>
      </c>
      <c r="V7" s="39">
        <v>47.7</v>
      </c>
      <c r="W7" s="39">
        <v>95.53</v>
      </c>
      <c r="X7" s="39">
        <v>70.69</v>
      </c>
      <c r="Y7" s="39">
        <v>71.040000000000006</v>
      </c>
      <c r="Z7" s="39">
        <v>72.45</v>
      </c>
      <c r="AA7" s="39">
        <v>77.67</v>
      </c>
      <c r="AB7" s="39">
        <v>84.61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1009.56</v>
      </c>
      <c r="BF7" s="39">
        <v>909.34</v>
      </c>
      <c r="BG7" s="39">
        <v>812.68</v>
      </c>
      <c r="BH7" s="39">
        <v>726.18</v>
      </c>
      <c r="BI7" s="39">
        <v>735.5</v>
      </c>
      <c r="BJ7" s="39">
        <v>1134.67</v>
      </c>
      <c r="BK7" s="39">
        <v>1144.79</v>
      </c>
      <c r="BL7" s="39">
        <v>1061.58</v>
      </c>
      <c r="BM7" s="39">
        <v>1007.7</v>
      </c>
      <c r="BN7" s="39">
        <v>1018.52</v>
      </c>
      <c r="BO7" s="39">
        <v>1084.05</v>
      </c>
      <c r="BP7" s="39">
        <v>55.67</v>
      </c>
      <c r="BQ7" s="39">
        <v>62.97</v>
      </c>
      <c r="BR7" s="39">
        <v>65.38</v>
      </c>
      <c r="BS7" s="39">
        <v>64.010000000000005</v>
      </c>
      <c r="BT7" s="39">
        <v>72.95</v>
      </c>
      <c r="BU7" s="39">
        <v>40.6</v>
      </c>
      <c r="BV7" s="39">
        <v>56.04</v>
      </c>
      <c r="BW7" s="39">
        <v>58.52</v>
      </c>
      <c r="BX7" s="39">
        <v>59.22</v>
      </c>
      <c r="BY7" s="39">
        <v>58.79</v>
      </c>
      <c r="BZ7" s="39">
        <v>53.46</v>
      </c>
      <c r="CA7" s="39">
        <v>233.63</v>
      </c>
      <c r="CB7" s="39">
        <v>206.6</v>
      </c>
      <c r="CC7" s="39">
        <v>198.56</v>
      </c>
      <c r="CD7" s="39">
        <v>201.17</v>
      </c>
      <c r="CE7" s="39">
        <v>177.16</v>
      </c>
      <c r="CF7" s="39">
        <v>440.03</v>
      </c>
      <c r="CG7" s="39">
        <v>304.35000000000002</v>
      </c>
      <c r="CH7" s="39">
        <v>296.3</v>
      </c>
      <c r="CI7" s="39">
        <v>292.89999999999998</v>
      </c>
      <c r="CJ7" s="39">
        <v>298.25</v>
      </c>
      <c r="CK7" s="39">
        <v>300.47000000000003</v>
      </c>
      <c r="CL7" s="39">
        <v>56.48</v>
      </c>
      <c r="CM7" s="39">
        <v>67.77</v>
      </c>
      <c r="CN7" s="39">
        <v>68.39</v>
      </c>
      <c r="CO7" s="39">
        <v>72.42</v>
      </c>
      <c r="CP7" s="39">
        <v>71.72</v>
      </c>
      <c r="CQ7" s="39">
        <v>57.29</v>
      </c>
      <c r="CR7" s="39">
        <v>55.9</v>
      </c>
      <c r="CS7" s="39">
        <v>57.3</v>
      </c>
      <c r="CT7" s="39">
        <v>56.76</v>
      </c>
      <c r="CU7" s="39">
        <v>56.04</v>
      </c>
      <c r="CV7" s="39">
        <v>54.9</v>
      </c>
      <c r="CW7" s="39">
        <v>93.79</v>
      </c>
      <c r="CX7" s="39">
        <v>80.2</v>
      </c>
      <c r="CY7" s="39">
        <v>81.569999999999993</v>
      </c>
      <c r="CZ7" s="39">
        <v>78.97</v>
      </c>
      <c r="DA7" s="39">
        <v>78.209999999999994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