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26.4\令和2年度\11.水道\B.上水道\0.諸務\2 報告・回答\1 各種照会\R3.1月\★R3.1.27 公営企業に係る経営比較分析表（令和元年度決算）の分析等について\回答\【経営比較分析表】2019_075221_46_010\【経営比較分析表】2019_075221_46_010\"/>
    </mc:Choice>
  </mc:AlternateContent>
  <workbookProtection workbookAlgorithmName="SHA-512" workbookHashValue="XDFI1VTY6vjJS8LP17cMwBfCUyyZ83oI975nR821TciQzC32S6D77TALNVQJnxzNaaAyJnv9KS8zm8/Ngl8TOA==" workbookSaltValue="FEhZpmW4+6zwi9b5Ng0zu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<sst xmlns="http://schemas.openxmlformats.org/spreadsheetml/2006/main" count="228" uniqueCount="113">
  <si>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</si>
  <si>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</si>
  <si>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</si>
  <si>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</si>
  <si>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</si>
  <si>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</si>
  <si>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</si>
  <si>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</si>
  <si>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</si>
  <si>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</si>
  <si>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</si>
  <si>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</si>
  <si>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</si>
  <si>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</si>
  <si>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</si>
  <si>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</si>
  <si>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</si>
  <si>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</si>
  <si>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</si>
  <si>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</si>
  <si>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</si>
  <si>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</si>
  <si>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</si>
  <si>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</si>
  <si>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</si>
  <si>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</si>
  <si>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</si>
  <si>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</si>
  <si>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</si>
  <si>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</si>
  <si>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</si>
  <si>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</si>
  <si>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</si>
  <si>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</si>
  <si>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</si>
  <si>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</si>
  <si>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</si>
  <si>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</si>
  <si>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</si>
  <si>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</si>
  <si>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</si>
  <si>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</si>
  <si>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</si>
  <si>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</si>
  <si>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</si>
  <si>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</si>
  <si>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</si>
  <si>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</si>
  <si>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</si>
  <si>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</si>
  <si>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</si>
  <si>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</si>
  <si>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</si>
  <si>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</si>
  <si>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</si>
  <si>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</si>
  <si>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</si>
  <si>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</si>
  <si>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</si>
  <si>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</si>
  <si>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</si>
  <si>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</si>
  <si>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</si>
  <si>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</si>
  <si>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</si>
  <si>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</si>
  <si>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</si>
  <si>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</si>
  <si>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</si>
  <si>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</si>
  <si>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</si>
  <si>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</si>
  <si>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</si>
  <si>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</si>
  <si>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</si>
  <si>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</si>
  <si>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</si>
  <si>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</si>
  <si>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</si>
  <si>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</si>
  <si>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</si>
  <si>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</si>
  <si>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</si>
  <si>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</si>
  <si>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</si>
  <si>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</si>
  <si>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</si>
  <si>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</si>
  <si>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</si>
  <si>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</si>
  <si>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</si>
  <si>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</si>
  <si>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</si>
  <si>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小野町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</si>
  <si>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</si>
  <si>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</si>
  <si>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</si>
  <si>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</si>
  <si>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</si>
  <si>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</si>
  <si>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</si>
  <si>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</si>
  <si>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</si>
  <si>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</si>
  <si>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</si>
  <si>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</si>
  <si>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</si>
  <si>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</si>
  <si>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</si>
  <si>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</si>
  <si>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①比率は100％超であるが、経常収益には一般会計からの繰出金も含まれているため、給水収益のみでも100％に近づけられるよう更なる費用削減が必要である。
②欠損金は生じていないため0％となっている。引き続き欠損金が発生しないよう経営努力を続ける。
③年々比率は上昇しているが、今後は起債の元金償還の増加に伴い比率が低下していくと思われる。100%を下回らないよう注意しながら経営を行っていく。
④ここ数年はほぼ横ばいで推移しているが、建設改良事業のため企業債の借入を今後も予定しており、再び上昇していくものと思われる。給水収益とのバランスを考慮しつつ事業規模に見合った借入を行っていく。
⑤100％を下回っている状況が続いており、費用の削減と適正な料金設定の検討が必要である。
⑥類似団体平均よりも高い状態が続いている。維持管理費用の見直し及び削減に引き続き取り組む。
⑦施設利用率は類似団体平均と比較しても低い。今後の給水人口や水需要を予測し、事業規模に見合った施設更新を行っていく必要がある。
⑧類似団体平均より高い数値ではあるものの、昨年度より減少している。今後も漏水対策や管理排水を適正に行い有収率の向上を目指す。</t>
    <rPh sb="61" eb="62">
      <t>サラ</t>
    </rPh>
    <rPh sb="64" eb="66">
      <t>ヒヨウ</t>
    </rPh>
    <rPh sb="66" eb="68">
      <t>サクゲン</t>
    </rPh>
    <rPh sb="124" eb="126">
      <t>ネンネン</t>
    </rPh>
    <rPh sb="137" eb="139">
      <t>コンゴ</t>
    </rPh>
    <rPh sb="140" eb="142">
      <t>キサイ</t>
    </rPh>
    <rPh sb="143" eb="145">
      <t>ガンキン</t>
    </rPh>
    <rPh sb="145" eb="147">
      <t>ショウカン</t>
    </rPh>
    <rPh sb="148" eb="150">
      <t>ゾウカ</t>
    </rPh>
    <rPh sb="151" eb="152">
      <t>トモナ</t>
    </rPh>
    <rPh sb="163" eb="164">
      <t>オモ</t>
    </rPh>
    <rPh sb="173" eb="175">
      <t>シタマワ</t>
    </rPh>
    <rPh sb="180" eb="182">
      <t>チュウイ</t>
    </rPh>
    <rPh sb="186" eb="188">
      <t>ケイエイ</t>
    </rPh>
    <rPh sb="189" eb="190">
      <t>オコナ</t>
    </rPh>
    <rPh sb="308" eb="309">
      <t>ツヅ</t>
    </rPh>
    <rPh sb="317" eb="319">
      <t>サクゲン</t>
    </rPh>
    <rPh sb="366" eb="368">
      <t>ミナオ</t>
    </rPh>
    <rPh sb="369" eb="370">
      <t>オヨ</t>
    </rPh>
    <rPh sb="422" eb="424">
      <t>ジギョウ</t>
    </rPh>
    <rPh sb="449" eb="451">
      <t>ルイジ</t>
    </rPh>
    <rPh sb="451" eb="453">
      <t>ダンタイ</t>
    </rPh>
    <rPh sb="453" eb="455">
      <t>ヘイキン</t>
    </rPh>
    <rPh sb="457" eb="458">
      <t>タカ</t>
    </rPh>
    <rPh sb="459" eb="461">
      <t>スウチ</t>
    </rPh>
    <rPh sb="469" eb="472">
      <t>サクネンド</t>
    </rPh>
    <rPh sb="474" eb="476">
      <t>ゲンショウ</t>
    </rPh>
    <phoneticPr fontId="4"/>
  </si>
  <si>
    <t>①全国平均及び類似団体平均を上回っており、施設の老朽化が進んでいることから、今後の給水人口や優先順位等を加味しながら適切な規模での更新を行っていく必要がある。
②石綿管更新を年次計画で行っていることもありここ数年は減少傾向である。引き続き計画的な更新を行うとともに、それ以外の老朽管についても計画的な更新を検討する。
③石綿管を中心に布設替工事を毎年実施しており、更新率としては全国平均及び類似団体平均を上回っている。引き続き計画的な管路更新を行っていく。</t>
    <rPh sb="104" eb="106">
      <t>スウネン</t>
    </rPh>
    <rPh sb="109" eb="111">
      <t>ケイコウ</t>
    </rPh>
    <rPh sb="146" eb="149">
      <t>ケイカクテキ</t>
    </rPh>
    <rPh sb="153" eb="155">
      <t>ケントウ</t>
    </rPh>
    <phoneticPr fontId="4"/>
  </si>
  <si>
    <t>経営状態としては、給水収益以外の資金に依存している部分が大きいことから、効率的な事業運営による費用削減と適正な料金水準の検討が課題である。
また、今後の水需要を予測し、必要に応じてダウンサイジングを行うなど適切な規模での施設更新が必要である。
管路については石綿管を中心に更新を行っているが限られた財源の中で事業が継続できるよう、効率的かつ計画的な更新を検討していく。</t>
    <rPh sb="47" eb="49">
      <t>ヒヨウ</t>
    </rPh>
    <rPh sb="49" eb="51">
      <t>サクゲン</t>
    </rPh>
    <rPh sb="52" eb="54">
      <t>テキセイ</t>
    </rPh>
    <rPh sb="55" eb="57">
      <t>リョウキン</t>
    </rPh>
    <rPh sb="57" eb="59">
      <t>スイジュン</t>
    </rPh>
    <rPh sb="60" eb="62">
      <t>ケントウ</t>
    </rPh>
    <rPh sb="73" eb="75">
      <t>コンゴ</t>
    </rPh>
    <rPh sb="76" eb="77">
      <t>ミズ</t>
    </rPh>
    <rPh sb="77" eb="79">
      <t>ジュヨウ</t>
    </rPh>
    <rPh sb="80" eb="82">
      <t>ヨソク</t>
    </rPh>
    <rPh sb="84" eb="86">
      <t>ヒツヨウ</t>
    </rPh>
    <rPh sb="87" eb="88">
      <t>オウ</t>
    </rPh>
    <rPh sb="99" eb="100">
      <t>オコナ</t>
    </rPh>
    <rPh sb="110" eb="112">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</si>
</sst>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1.1499999999999999</c:v>
                </c:pt>
                <c:pt idx="1">
                  <c:v>1.19</c:v>
                </c:pt>
                <c:pt idx="2">
                  <c:v>1.92</c:v>
                </c:pt>
                <c:pt idx="3">
                  <c:v>1.29</c:v>
                </c:pt>
                <c:pt idx="4">
                  <c:v>1.0900000000000001</c:v>
                </c:pt>
              </c:numCache>
            </c:numRef>
          </c:val>
          <c:extLst>
            <c:ext xmlns:c16="http://schemas.microsoft.com/office/drawing/2014/chart" uri="{C3380CC4-5D6E-409C-BE32-E72D297353CC}">
              <c16:uniqueId val="{00000000-DAC9-4C15-98D7-FBD66F01D9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0.32</c:v>
                </c:pt>
                <c:pt idx="4">
                  <c:v>0.81</c:v>
                </c:pt>
              </c:numCache>
            </c:numRef>
          </c:val>
          <c:smooth val="0"/>
          <c:extLst>
            <c:ext xmlns:c16="http://schemas.microsoft.com/office/drawing/2014/chart" uri="{C3380CC4-5D6E-409C-BE32-E72D297353CC}">
              <c16:uniqueId val="{00000001-DAC9-4C15-98D7-FBD66F01D9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34.53</c:v>
                </c:pt>
                <c:pt idx="1">
                  <c:v>34.950000000000003</c:v>
                </c:pt>
                <c:pt idx="2">
                  <c:v>35.369999999999997</c:v>
                </c:pt>
                <c:pt idx="3">
                  <c:v>34.18</c:v>
                </c:pt>
                <c:pt idx="4">
                  <c:v>33.44</c:v>
                </c:pt>
              </c:numCache>
            </c:numRef>
          </c:val>
          <c:extLst>
            <c:ext xmlns:c16="http://schemas.microsoft.com/office/drawing/2014/chart" uri="{C3380CC4-5D6E-409C-BE32-E72D297353CC}">
              <c16:uniqueId val="{00000000-70B5-4ED9-B4F1-B14DA356B7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39.61</c:v>
                </c:pt>
                <c:pt idx="4">
                  <c:v>41.06</c:v>
                </c:pt>
              </c:numCache>
            </c:numRef>
          </c:val>
          <c:smooth val="0"/>
          <c:extLst>
            <c:ext xmlns:c16="http://schemas.microsoft.com/office/drawing/2014/chart" uri="{C3380CC4-5D6E-409C-BE32-E72D297353CC}">
              <c16:uniqueId val="{00000001-70B5-4ED9-B4F1-B14DA356B7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78.78</c:v>
                </c:pt>
                <c:pt idx="1">
                  <c:v>75.72</c:v>
                </c:pt>
                <c:pt idx="2">
                  <c:v>73.88</c:v>
                </c:pt>
                <c:pt idx="3">
                  <c:v>78.209999999999994</c:v>
                </c:pt>
                <c:pt idx="4">
                  <c:v>77.209999999999994</c:v>
                </c:pt>
              </c:numCache>
            </c:numRef>
          </c:val>
          <c:extLst>
            <c:ext xmlns:c16="http://schemas.microsoft.com/office/drawing/2014/chart" uri="{C3380CC4-5D6E-409C-BE32-E72D297353CC}">
              <c16:uniqueId val="{00000000-C8CC-4BBE-B3CA-5BDCCD8A8D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72.959999999999994</c:v>
                </c:pt>
                <c:pt idx="4">
                  <c:v>72.42</c:v>
                </c:pt>
              </c:numCache>
            </c:numRef>
          </c:val>
          <c:smooth val="0"/>
          <c:extLst>
            <c:ext xmlns:c16="http://schemas.microsoft.com/office/drawing/2014/chart" uri="{C3380CC4-5D6E-409C-BE32-E72D297353CC}">
              <c16:uniqueId val="{00000001-C8CC-4BBE-B3CA-5BDCCD8A8D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106.17</c:v>
                </c:pt>
                <c:pt idx="1">
                  <c:v>104.91</c:v>
                </c:pt>
                <c:pt idx="2">
                  <c:v>107.63</c:v>
                </c:pt>
                <c:pt idx="3">
                  <c:v>109.86</c:v>
                </c:pt>
                <c:pt idx="4">
                  <c:v>105.73</c:v>
                </c:pt>
              </c:numCache>
            </c:numRef>
          </c:val>
          <c:extLst>
            <c:ext xmlns:c16="http://schemas.microsoft.com/office/drawing/2014/chart" uri="{C3380CC4-5D6E-409C-BE32-E72D297353CC}">
              <c16:uniqueId val="{00000000-3AE9-44A9-B288-E3EAE095BD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107.64</c:v>
                </c:pt>
                <c:pt idx="4">
                  <c:v>108.22</c:v>
                </c:pt>
              </c:numCache>
            </c:numRef>
          </c:val>
          <c:smooth val="0"/>
          <c:extLst>
            <c:ext xmlns:c16="http://schemas.microsoft.com/office/drawing/2014/chart" uri="{C3380CC4-5D6E-409C-BE32-E72D297353CC}">
              <c16:uniqueId val="{00000001-3AE9-44A9-B288-E3EAE095BD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56.77</c:v>
                </c:pt>
                <c:pt idx="1">
                  <c:v>55.71</c:v>
                </c:pt>
                <c:pt idx="2">
                  <c:v>56.66</c:v>
                </c:pt>
                <c:pt idx="3">
                  <c:v>57.72</c:v>
                </c:pt>
                <c:pt idx="4">
                  <c:v>58.7</c:v>
                </c:pt>
              </c:numCache>
            </c:numRef>
          </c:val>
          <c:extLst>
            <c:ext xmlns:c16="http://schemas.microsoft.com/office/drawing/2014/chart" uri="{C3380CC4-5D6E-409C-BE32-E72D297353CC}">
              <c16:uniqueId val="{00000000-6C26-40DC-8F38-2074FE58A88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54.09</c:v>
                </c:pt>
                <c:pt idx="4">
                  <c:v>52.73</c:v>
                </c:pt>
              </c:numCache>
            </c:numRef>
          </c:val>
          <c:smooth val="0"/>
          <c:extLst>
            <c:ext xmlns:c16="http://schemas.microsoft.com/office/drawing/2014/chart" uri="{C3380CC4-5D6E-409C-BE32-E72D297353CC}">
              <c16:uniqueId val="{00000001-6C26-40DC-8F38-2074FE58A88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15.07</c:v>
                </c:pt>
                <c:pt idx="1">
                  <c:v>29.74</c:v>
                </c:pt>
                <c:pt idx="2">
                  <c:v>27.7</c:v>
                </c:pt>
                <c:pt idx="3">
                  <c:v>18.05</c:v>
                </c:pt>
                <c:pt idx="4">
                  <c:v>16.829999999999998</c:v>
                </c:pt>
              </c:numCache>
            </c:numRef>
          </c:val>
          <c:extLst>
            <c:ext xmlns:c16="http://schemas.microsoft.com/office/drawing/2014/chart" uri="{C3380CC4-5D6E-409C-BE32-E72D297353CC}">
              <c16:uniqueId val="{00000000-9085-4BE3-B6D0-3E2EFDD621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18.68</c:v>
                </c:pt>
                <c:pt idx="4">
                  <c:v>19.91</c:v>
                </c:pt>
              </c:numCache>
            </c:numRef>
          </c:val>
          <c:smooth val="0"/>
          <c:extLst>
            <c:ext xmlns:c16="http://schemas.microsoft.com/office/drawing/2014/chart" uri="{C3380CC4-5D6E-409C-BE32-E72D297353CC}">
              <c16:uniqueId val="{00000001-9085-4BE3-B6D0-3E2EFDD621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29-46DC-8B5A-05C59E303F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30.84</c:v>
                </c:pt>
                <c:pt idx="4">
                  <c:v>25.29</c:v>
                </c:pt>
              </c:numCache>
            </c:numRef>
          </c:val>
          <c:smooth val="0"/>
          <c:extLst>
            <c:ext xmlns:c16="http://schemas.microsoft.com/office/drawing/2014/chart" uri="{C3380CC4-5D6E-409C-BE32-E72D297353CC}">
              <c16:uniqueId val="{00000001-C029-46DC-8B5A-05C59E303F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161.83000000000001</c:v>
                </c:pt>
                <c:pt idx="1">
                  <c:v>181.95</c:v>
                </c:pt>
                <c:pt idx="2">
                  <c:v>225.36</c:v>
                </c:pt>
                <c:pt idx="3">
                  <c:v>240.81</c:v>
                </c:pt>
                <c:pt idx="4">
                  <c:v>396.86</c:v>
                </c:pt>
              </c:numCache>
            </c:numRef>
          </c:val>
          <c:extLst>
            <c:ext xmlns:c16="http://schemas.microsoft.com/office/drawing/2014/chart" uri="{C3380CC4-5D6E-409C-BE32-E72D297353CC}">
              <c16:uniqueId val="{00000000-EF0E-4A99-A34C-8762CA092B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450.54</c:v>
                </c:pt>
                <c:pt idx="4">
                  <c:v>348.88</c:v>
                </c:pt>
              </c:numCache>
            </c:numRef>
          </c:val>
          <c:smooth val="0"/>
          <c:extLst>
            <c:ext xmlns:c16="http://schemas.microsoft.com/office/drawing/2014/chart" uri="{C3380CC4-5D6E-409C-BE32-E72D297353CC}">
              <c16:uniqueId val="{00000001-EF0E-4A99-A34C-8762CA092B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403.67</c:v>
                </c:pt>
                <c:pt idx="1">
                  <c:v>406.94</c:v>
                </c:pt>
                <c:pt idx="2">
                  <c:v>412.18</c:v>
                </c:pt>
                <c:pt idx="3">
                  <c:v>390.07</c:v>
                </c:pt>
                <c:pt idx="4">
                  <c:v>388.26</c:v>
                </c:pt>
              </c:numCache>
            </c:numRef>
          </c:val>
          <c:extLst>
            <c:ext xmlns:c16="http://schemas.microsoft.com/office/drawing/2014/chart" uri="{C3380CC4-5D6E-409C-BE32-E72D297353CC}">
              <c16:uniqueId val="{00000000-0DDD-4E25-8D8E-B3EFF28512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496.56</c:v>
                </c:pt>
                <c:pt idx="4">
                  <c:v>540.38</c:v>
                </c:pt>
              </c:numCache>
            </c:numRef>
          </c:val>
          <c:smooth val="0"/>
          <c:extLst>
            <c:ext xmlns:c16="http://schemas.microsoft.com/office/drawing/2014/chart" uri="{C3380CC4-5D6E-409C-BE32-E72D297353CC}">
              <c16:uniqueId val="{00000001-0DDD-4E25-8D8E-B3EFF28512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93.41</c:v>
                </c:pt>
                <c:pt idx="1">
                  <c:v>92.05</c:v>
                </c:pt>
                <c:pt idx="2">
                  <c:v>91.3</c:v>
                </c:pt>
                <c:pt idx="3">
                  <c:v>94.09</c:v>
                </c:pt>
                <c:pt idx="4">
                  <c:v>92.76</c:v>
                </c:pt>
              </c:numCache>
            </c:numRef>
          </c:val>
          <c:extLst>
            <c:ext xmlns:c16="http://schemas.microsoft.com/office/drawing/2014/chart" uri="{C3380CC4-5D6E-409C-BE32-E72D297353CC}">
              <c16:uniqueId val="{00000000-BE97-407C-A691-38912B23AF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84.9</c:v>
                </c:pt>
                <c:pt idx="4">
                  <c:v>83.22</c:v>
                </c:pt>
              </c:numCache>
            </c:numRef>
          </c:val>
          <c:smooth val="0"/>
          <c:extLst>
            <c:ext xmlns:c16="http://schemas.microsoft.com/office/drawing/2014/chart" uri="{C3380CC4-5D6E-409C-BE32-E72D297353CC}">
              <c16:uniqueId val="{00000001-BE97-407C-A691-38912B23AF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263.12</c:v>
                </c:pt>
                <c:pt idx="1">
                  <c:v>266.58999999999997</c:v>
                </c:pt>
                <c:pt idx="2">
                  <c:v>270.88</c:v>
                </c:pt>
                <c:pt idx="3">
                  <c:v>262.38</c:v>
                </c:pt>
                <c:pt idx="4">
                  <c:v>267.39</c:v>
                </c:pt>
              </c:numCache>
            </c:numRef>
          </c:val>
          <c:extLst>
            <c:ext xmlns:c16="http://schemas.microsoft.com/office/drawing/2014/chart" uri="{C3380CC4-5D6E-409C-BE32-E72D297353CC}">
              <c16:uniqueId val="{00000000-4B17-4BD4-8CDF-C21B2A9266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231.9</c:v>
                </c:pt>
                <c:pt idx="4">
                  <c:v>234.17</c:v>
                </c:pt>
              </c:numCache>
            </c:numRef>
          </c:val>
          <c:smooth val="0"/>
          <c:extLst>
            <c:ext xmlns:c16="http://schemas.microsoft.com/office/drawing/2014/chart" uri="{C3380CC4-5D6E-409C-BE32-E72D297353CC}">
              <c16:uniqueId val="{00000001-4B17-4BD4-8CDF-C21B2A9266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小野町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10000</v>
      </c>
      <c r="AM8" s="61"/>
      <c r="AN8" s="61"/>
      <c r="AO8" s="61"/>
      <c r="AP8" s="61"/>
      <c r="AQ8" s="61"/>
      <c r="AR8" s="61"/>
      <c r="AS8" s="61"/>
      <c r="AT8" s="52">
        <f>データ!$S$6</f>
        <v>125.18</v>
      </c>
      <c r="AU8" s="53"/>
      <c r="AV8" s="53"/>
      <c r="AW8" s="53"/>
      <c r="AX8" s="53"/>
      <c r="AY8" s="53"/>
      <c r="AZ8" s="53"/>
      <c r="BA8" s="53"/>
      <c r="BB8" s="54">
        <f>データ!$T$6</f>
        <v>79.88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73.58</v>
      </c>
      <c r="J10" s="53"/>
      <c r="K10" s="53"/>
      <c r="L10" s="53"/>
      <c r="M10" s="53"/>
      <c r="N10" s="53"/>
      <c r="O10" s="64"/>
      <c r="P10" s="54">
        <f>データ!$P$6</f>
        <v>49.19</v>
      </c>
      <c r="Q10" s="54"/>
      <c r="R10" s="54"/>
      <c r="S10" s="54"/>
      <c r="T10" s="54"/>
      <c r="U10" s="54"/>
      <c r="V10" s="54"/>
      <c r="W10" s="61">
        <f>データ!$Q$6</f>
        <v>4510</v>
      </c>
      <c r="X10" s="61"/>
      <c r="Y10" s="61"/>
      <c r="Z10" s="61"/>
      <c r="AA10" s="61"/>
      <c r="AB10" s="61"/>
      <c r="AC10" s="61"/>
      <c r="AD10" s="2"/>
      <c r="AE10" s="2"/>
      <c r="AF10" s="2"/>
      <c r="AG10" s="2"/>
      <c r="AH10" s="4"/>
      <c r="AI10" s="4"/>
      <c r="AJ10" s="4"/>
      <c r="AK10" s="4"/>
      <c r="AL10" s="61">
        <f>データ!$U$6</f>
        <v>4881</v>
      </c>
      <c r="AM10" s="61"/>
      <c r="AN10" s="61"/>
      <c r="AO10" s="61"/>
      <c r="AP10" s="61"/>
      <c r="AQ10" s="61"/>
      <c r="AR10" s="61"/>
      <c r="AS10" s="61"/>
      <c r="AT10" s="52">
        <f>データ!$V$6</f>
        <v>9.7899999999999991</v>
      </c>
      <c r="AU10" s="53"/>
      <c r="AV10" s="53"/>
      <c r="AW10" s="53"/>
      <c r="AX10" s="53"/>
      <c r="AY10" s="53"/>
      <c r="AZ10" s="53"/>
      <c r="BA10" s="53"/>
      <c r="BB10" s="54">
        <f>データ!$W$6</f>
        <v>498.57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JwbLA8VUd4pyeAjO8sPCl1GIKpDTPbmdX5QqXPoh+HDNknkEouQD1zl9upmmc+as6B6MwAI/SYsmOA+xXtedQ==" saltValue="05YptHzidn7T3BqmNePfv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75221</v>
      </c>
      <c r="D6" s="34">
        <f t="shared" si="3"/>
        <v>46</v>
      </c>
      <c r="E6" s="34">
        <f t="shared" si="3"/>
        <v>1</v>
      </c>
      <c r="F6" s="34">
        <f t="shared" si="3"/>
        <v>0</v>
      </c>
      <c r="G6" s="34">
        <f t="shared" si="3"/>
        <v>1</v>
      </c>
      <c r="H6" s="34" t="str">
        <f t="shared" si="3"/>
        <v>福島県　小野町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73.58</v>
      </c>
      <c r="P6" s="35">
        <f t="shared" si="3"/>
        <v>49.19</v>
      </c>
      <c r="Q6" s="35">
        <f t="shared" si="3"/>
        <v>4510</v>
      </c>
      <c r="R6" s="35">
        <f t="shared" si="3"/>
        <v>10000</v>
      </c>
      <c r="S6" s="35">
        <f t="shared" si="3"/>
        <v>125.18</v>
      </c>
      <c r="T6" s="35">
        <f t="shared" si="3"/>
        <v>79.88</v>
      </c>
      <c r="U6" s="35">
        <f t="shared" si="3"/>
        <v>4881</v>
      </c>
      <c r="V6" s="35">
        <f t="shared" si="3"/>
        <v>9.7899999999999991</v>
      </c>
      <c r="W6" s="35">
        <f t="shared" si="3"/>
        <v>498.57</v>
      </c>
      <c r="X6" s="36">
        <f>IF(X7="",NA(),X7)</f>
        <v>106.17</v>
      </c>
      <c r="Y6" s="36">
        <f t="shared" ref="Y6:AG6" si="4">IF(Y7="",NA(),Y7)</f>
        <v>104.91</v>
      </c>
      <c r="Z6" s="36">
        <f t="shared" si="4"/>
        <v>107.63</v>
      </c>
      <c r="AA6" s="36">
        <f t="shared" si="4"/>
        <v>109.86</v>
      </c>
      <c r="AB6" s="36">
        <f t="shared" si="4"/>
        <v>105.73</v>
      </c>
      <c r="AC6" s="36">
        <f t="shared" si="4"/>
        <v>106.62</v>
      </c>
      <c r="AD6" s="36">
        <f t="shared" si="4"/>
        <v>107.95</v>
      </c>
      <c r="AE6" s="36">
        <f t="shared" si="4"/>
        <v>104.47</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30.84</v>
      </c>
      <c r="AR6" s="36">
        <f t="shared" si="5"/>
        <v>25.29</v>
      </c>
      <c r="AS6" s="35" t="str">
        <f>IF(AS7="","",IF(AS7="-","【-】","【"&amp;SUBSTITUTE(TEXT(AS7,"#,##0.00"),"-","△")&amp;"】"))</f>
        <v>【1.08】</v>
      </c>
      <c r="AT6" s="36">
        <f>IF(AT7="",NA(),AT7)</f>
        <v>161.83000000000001</v>
      </c>
      <c r="AU6" s="36">
        <f t="shared" ref="AU6:BC6" si="6">IF(AU7="",NA(),AU7)</f>
        <v>181.95</v>
      </c>
      <c r="AV6" s="36">
        <f t="shared" si="6"/>
        <v>225.36</v>
      </c>
      <c r="AW6" s="36">
        <f t="shared" si="6"/>
        <v>240.81</v>
      </c>
      <c r="AX6" s="36">
        <f t="shared" si="6"/>
        <v>396.86</v>
      </c>
      <c r="AY6" s="36">
        <f t="shared" si="6"/>
        <v>416.14</v>
      </c>
      <c r="AZ6" s="36">
        <f t="shared" si="6"/>
        <v>371.89</v>
      </c>
      <c r="BA6" s="36">
        <f t="shared" si="6"/>
        <v>293.23</v>
      </c>
      <c r="BB6" s="36">
        <f t="shared" si="6"/>
        <v>450.54</v>
      </c>
      <c r="BC6" s="36">
        <f t="shared" si="6"/>
        <v>348.88</v>
      </c>
      <c r="BD6" s="35" t="str">
        <f>IF(BD7="","",IF(BD7="-","【-】","【"&amp;SUBSTITUTE(TEXT(BD7,"#,##0.00"),"-","△")&amp;"】"))</f>
        <v>【264.97】</v>
      </c>
      <c r="BE6" s="36">
        <f>IF(BE7="",NA(),BE7)</f>
        <v>403.67</v>
      </c>
      <c r="BF6" s="36">
        <f t="shared" ref="BF6:BN6" si="7">IF(BF7="",NA(),BF7)</f>
        <v>406.94</v>
      </c>
      <c r="BG6" s="36">
        <f t="shared" si="7"/>
        <v>412.18</v>
      </c>
      <c r="BH6" s="36">
        <f t="shared" si="7"/>
        <v>390.07</v>
      </c>
      <c r="BI6" s="36">
        <f t="shared" si="7"/>
        <v>388.26</v>
      </c>
      <c r="BJ6" s="36">
        <f t="shared" si="7"/>
        <v>487.22</v>
      </c>
      <c r="BK6" s="36">
        <f t="shared" si="7"/>
        <v>483.11</v>
      </c>
      <c r="BL6" s="36">
        <f t="shared" si="7"/>
        <v>542.29999999999995</v>
      </c>
      <c r="BM6" s="36">
        <f t="shared" si="7"/>
        <v>496.56</v>
      </c>
      <c r="BN6" s="36">
        <f t="shared" si="7"/>
        <v>540.38</v>
      </c>
      <c r="BO6" s="35" t="str">
        <f>IF(BO7="","",IF(BO7="-","【-】","【"&amp;SUBSTITUTE(TEXT(BO7,"#,##0.00"),"-","△")&amp;"】"))</f>
        <v>【266.61】</v>
      </c>
      <c r="BP6" s="36">
        <f>IF(BP7="",NA(),BP7)</f>
        <v>93.41</v>
      </c>
      <c r="BQ6" s="36">
        <f t="shared" ref="BQ6:BY6" si="8">IF(BQ7="",NA(),BQ7)</f>
        <v>92.05</v>
      </c>
      <c r="BR6" s="36">
        <f t="shared" si="8"/>
        <v>91.3</v>
      </c>
      <c r="BS6" s="36">
        <f t="shared" si="8"/>
        <v>94.09</v>
      </c>
      <c r="BT6" s="36">
        <f t="shared" si="8"/>
        <v>92.76</v>
      </c>
      <c r="BU6" s="36">
        <f t="shared" si="8"/>
        <v>92.76</v>
      </c>
      <c r="BV6" s="36">
        <f t="shared" si="8"/>
        <v>93.28</v>
      </c>
      <c r="BW6" s="36">
        <f t="shared" si="8"/>
        <v>87.51</v>
      </c>
      <c r="BX6" s="36">
        <f t="shared" si="8"/>
        <v>84.9</v>
      </c>
      <c r="BY6" s="36">
        <f t="shared" si="8"/>
        <v>83.22</v>
      </c>
      <c r="BZ6" s="35" t="str">
        <f>IF(BZ7="","",IF(BZ7="-","【-】","【"&amp;SUBSTITUTE(TEXT(BZ7,"#,##0.00"),"-","△")&amp;"】"))</f>
        <v>【103.24】</v>
      </c>
      <c r="CA6" s="36">
        <f>IF(CA7="",NA(),CA7)</f>
        <v>263.12</v>
      </c>
      <c r="CB6" s="36">
        <f t="shared" ref="CB6:CJ6" si="9">IF(CB7="",NA(),CB7)</f>
        <v>266.58999999999997</v>
      </c>
      <c r="CC6" s="36">
        <f t="shared" si="9"/>
        <v>270.88</v>
      </c>
      <c r="CD6" s="36">
        <f t="shared" si="9"/>
        <v>262.38</v>
      </c>
      <c r="CE6" s="36">
        <f t="shared" si="9"/>
        <v>267.39</v>
      </c>
      <c r="CF6" s="36">
        <f t="shared" si="9"/>
        <v>208.67</v>
      </c>
      <c r="CG6" s="36">
        <f t="shared" si="9"/>
        <v>208.29</v>
      </c>
      <c r="CH6" s="36">
        <f t="shared" si="9"/>
        <v>218.42</v>
      </c>
      <c r="CI6" s="36">
        <f t="shared" si="9"/>
        <v>231.9</v>
      </c>
      <c r="CJ6" s="36">
        <f t="shared" si="9"/>
        <v>234.17</v>
      </c>
      <c r="CK6" s="35" t="str">
        <f>IF(CK7="","",IF(CK7="-","【-】","【"&amp;SUBSTITUTE(TEXT(CK7,"#,##0.00"),"-","△")&amp;"】"))</f>
        <v>【168.38】</v>
      </c>
      <c r="CL6" s="36">
        <f>IF(CL7="",NA(),CL7)</f>
        <v>34.53</v>
      </c>
      <c r="CM6" s="36">
        <f t="shared" ref="CM6:CU6" si="10">IF(CM7="",NA(),CM7)</f>
        <v>34.950000000000003</v>
      </c>
      <c r="CN6" s="36">
        <f t="shared" si="10"/>
        <v>35.369999999999997</v>
      </c>
      <c r="CO6" s="36">
        <f t="shared" si="10"/>
        <v>34.18</v>
      </c>
      <c r="CP6" s="36">
        <f t="shared" si="10"/>
        <v>33.44</v>
      </c>
      <c r="CQ6" s="36">
        <f t="shared" si="10"/>
        <v>49.08</v>
      </c>
      <c r="CR6" s="36">
        <f t="shared" si="10"/>
        <v>49.32</v>
      </c>
      <c r="CS6" s="36">
        <f t="shared" si="10"/>
        <v>50.24</v>
      </c>
      <c r="CT6" s="36">
        <f t="shared" si="10"/>
        <v>39.61</v>
      </c>
      <c r="CU6" s="36">
        <f t="shared" si="10"/>
        <v>41.06</v>
      </c>
      <c r="CV6" s="35" t="str">
        <f>IF(CV7="","",IF(CV7="-","【-】","【"&amp;SUBSTITUTE(TEXT(CV7,"#,##0.00"),"-","△")&amp;"】"))</f>
        <v>【60.00】</v>
      </c>
      <c r="CW6" s="36">
        <f>IF(CW7="",NA(),CW7)</f>
        <v>78.78</v>
      </c>
      <c r="CX6" s="36">
        <f t="shared" ref="CX6:DF6" si="11">IF(CX7="",NA(),CX7)</f>
        <v>75.72</v>
      </c>
      <c r="CY6" s="36">
        <f t="shared" si="11"/>
        <v>73.88</v>
      </c>
      <c r="CZ6" s="36">
        <f t="shared" si="11"/>
        <v>78.209999999999994</v>
      </c>
      <c r="DA6" s="36">
        <f t="shared" si="11"/>
        <v>77.209999999999994</v>
      </c>
      <c r="DB6" s="36">
        <f t="shared" si="11"/>
        <v>79.3</v>
      </c>
      <c r="DC6" s="36">
        <f t="shared" si="11"/>
        <v>79.34</v>
      </c>
      <c r="DD6" s="36">
        <f t="shared" si="11"/>
        <v>78.650000000000006</v>
      </c>
      <c r="DE6" s="36">
        <f t="shared" si="11"/>
        <v>72.959999999999994</v>
      </c>
      <c r="DF6" s="36">
        <f t="shared" si="11"/>
        <v>72.42</v>
      </c>
      <c r="DG6" s="35" t="str">
        <f>IF(DG7="","",IF(DG7="-","【-】","【"&amp;SUBSTITUTE(TEXT(DG7,"#,##0.00"),"-","△")&amp;"】"))</f>
        <v>【89.80】</v>
      </c>
      <c r="DH6" s="36">
        <f>IF(DH7="",NA(),DH7)</f>
        <v>56.77</v>
      </c>
      <c r="DI6" s="36">
        <f t="shared" ref="DI6:DQ6" si="12">IF(DI7="",NA(),DI7)</f>
        <v>55.71</v>
      </c>
      <c r="DJ6" s="36">
        <f t="shared" si="12"/>
        <v>56.66</v>
      </c>
      <c r="DK6" s="36">
        <f t="shared" si="12"/>
        <v>57.72</v>
      </c>
      <c r="DL6" s="36">
        <f t="shared" si="12"/>
        <v>58.7</v>
      </c>
      <c r="DM6" s="36">
        <f t="shared" si="12"/>
        <v>47.44</v>
      </c>
      <c r="DN6" s="36">
        <f t="shared" si="12"/>
        <v>48.3</v>
      </c>
      <c r="DO6" s="36">
        <f t="shared" si="12"/>
        <v>45.14</v>
      </c>
      <c r="DP6" s="36">
        <f t="shared" si="12"/>
        <v>54.09</v>
      </c>
      <c r="DQ6" s="36">
        <f t="shared" si="12"/>
        <v>52.73</v>
      </c>
      <c r="DR6" s="35" t="str">
        <f>IF(DR7="","",IF(DR7="-","【-】","【"&amp;SUBSTITUTE(TEXT(DR7,"#,##0.00"),"-","△")&amp;"】"))</f>
        <v>【49.59】</v>
      </c>
      <c r="DS6" s="36">
        <f>IF(DS7="",NA(),DS7)</f>
        <v>15.07</v>
      </c>
      <c r="DT6" s="36">
        <f t="shared" ref="DT6:EB6" si="13">IF(DT7="",NA(),DT7)</f>
        <v>29.74</v>
      </c>
      <c r="DU6" s="36">
        <f t="shared" si="13"/>
        <v>27.7</v>
      </c>
      <c r="DV6" s="36">
        <f t="shared" si="13"/>
        <v>18.05</v>
      </c>
      <c r="DW6" s="36">
        <f t="shared" si="13"/>
        <v>16.829999999999998</v>
      </c>
      <c r="DX6" s="36">
        <f t="shared" si="13"/>
        <v>11.16</v>
      </c>
      <c r="DY6" s="36">
        <f t="shared" si="13"/>
        <v>12.43</v>
      </c>
      <c r="DZ6" s="36">
        <f t="shared" si="13"/>
        <v>13.58</v>
      </c>
      <c r="EA6" s="36">
        <f t="shared" si="13"/>
        <v>18.68</v>
      </c>
      <c r="EB6" s="36">
        <f t="shared" si="13"/>
        <v>19.91</v>
      </c>
      <c r="EC6" s="35" t="str">
        <f>IF(EC7="","",IF(EC7="-","【-】","【"&amp;SUBSTITUTE(TEXT(EC7,"#,##0.00"),"-","△")&amp;"】"))</f>
        <v>【19.44】</v>
      </c>
      <c r="ED6" s="36">
        <f>IF(ED7="",NA(),ED7)</f>
        <v>1.1499999999999999</v>
      </c>
      <c r="EE6" s="36">
        <f t="shared" ref="EE6:EM6" si="14">IF(EE7="",NA(),EE7)</f>
        <v>1.19</v>
      </c>
      <c r="EF6" s="36">
        <f t="shared" si="14"/>
        <v>1.92</v>
      </c>
      <c r="EG6" s="36">
        <f t="shared" si="14"/>
        <v>1.29</v>
      </c>
      <c r="EH6" s="36">
        <f t="shared" si="14"/>
        <v>1.0900000000000001</v>
      </c>
      <c r="EI6" s="36">
        <f t="shared" si="14"/>
        <v>0.65</v>
      </c>
      <c r="EJ6" s="36">
        <f t="shared" si="14"/>
        <v>0.46</v>
      </c>
      <c r="EK6" s="36">
        <f t="shared" si="14"/>
        <v>0.44</v>
      </c>
      <c r="EL6" s="36">
        <f t="shared" si="14"/>
        <v>0.32</v>
      </c>
      <c r="EM6" s="36">
        <f t="shared" si="14"/>
        <v>0.81</v>
      </c>
      <c r="EN6" s="35" t="str">
        <f>IF(EN7="","",IF(EN7="-","【-】","【"&amp;SUBSTITUTE(TEXT(EN7,"#,##0.00"),"-","△")&amp;"】"))</f>
        <v>【0.68】</v>
      </c>
    </row>
    <row r="7" spans="1:144" s="37" customFormat="1" x14ac:dyDescent="0.15">
      <c r="A7" s="29"/>
      <c r="B7" s="38">
        <v>2019</v>
      </c>
      <c r="C7" s="38">
        <v>75221</v>
      </c>
      <c r="D7" s="38">
        <v>46</v>
      </c>
      <c r="E7" s="38">
        <v>1</v>
      </c>
      <c r="F7" s="38">
        <v>0</v>
      </c>
      <c r="G7" s="38">
        <v>1</v>
      </c>
      <c r="H7" s="38" t="s">
        <v>93</v>
      </c>
      <c r="I7" s="38" t="s">
        <v>94</v>
      </c>
      <c r="J7" s="38" t="s">
        <v>95</v>
      </c>
      <c r="K7" s="38" t="s">
        <v>96</v>
      </c>
      <c r="L7" s="38" t="s">
        <v>97</v>
      </c>
      <c r="M7" s="38" t="s">
        <v>98</v>
      </c>
      <c r="N7" s="39" t="s">
        <v>99</v>
      </c>
      <c r="O7" s="39">
        <v>73.58</v>
      </c>
      <c r="P7" s="39">
        <v>49.19</v>
      </c>
      <c r="Q7" s="39">
        <v>4510</v>
      </c>
      <c r="R7" s="39">
        <v>10000</v>
      </c>
      <c r="S7" s="39">
        <v>125.18</v>
      </c>
      <c r="T7" s="39">
        <v>79.88</v>
      </c>
      <c r="U7" s="39">
        <v>4881</v>
      </c>
      <c r="V7" s="39">
        <v>9.7899999999999991</v>
      </c>
      <c r="W7" s="39">
        <v>498.57</v>
      </c>
      <c r="X7" s="39">
        <v>106.17</v>
      </c>
      <c r="Y7" s="39">
        <v>104.91</v>
      </c>
      <c r="Z7" s="39">
        <v>107.63</v>
      </c>
      <c r="AA7" s="39">
        <v>109.86</v>
      </c>
      <c r="AB7" s="39">
        <v>105.73</v>
      </c>
      <c r="AC7" s="39">
        <v>106.62</v>
      </c>
      <c r="AD7" s="39">
        <v>107.95</v>
      </c>
      <c r="AE7" s="39">
        <v>104.47</v>
      </c>
      <c r="AF7" s="39">
        <v>107.64</v>
      </c>
      <c r="AG7" s="39">
        <v>108.22</v>
      </c>
      <c r="AH7" s="39">
        <v>112.01</v>
      </c>
      <c r="AI7" s="39">
        <v>0</v>
      </c>
      <c r="AJ7" s="39">
        <v>0</v>
      </c>
      <c r="AK7" s="39">
        <v>0</v>
      </c>
      <c r="AL7" s="39">
        <v>0</v>
      </c>
      <c r="AM7" s="39">
        <v>0</v>
      </c>
      <c r="AN7" s="39">
        <v>12.59</v>
      </c>
      <c r="AO7" s="39">
        <v>12.44</v>
      </c>
      <c r="AP7" s="39">
        <v>16.399999999999999</v>
      </c>
      <c r="AQ7" s="39">
        <v>30.84</v>
      </c>
      <c r="AR7" s="39">
        <v>25.29</v>
      </c>
      <c r="AS7" s="39">
        <v>1.08</v>
      </c>
      <c r="AT7" s="39">
        <v>161.83000000000001</v>
      </c>
      <c r="AU7" s="39">
        <v>181.95</v>
      </c>
      <c r="AV7" s="39">
        <v>225.36</v>
      </c>
      <c r="AW7" s="39">
        <v>240.81</v>
      </c>
      <c r="AX7" s="39">
        <v>396.86</v>
      </c>
      <c r="AY7" s="39">
        <v>416.14</v>
      </c>
      <c r="AZ7" s="39">
        <v>371.89</v>
      </c>
      <c r="BA7" s="39">
        <v>293.23</v>
      </c>
      <c r="BB7" s="39">
        <v>450.54</v>
      </c>
      <c r="BC7" s="39">
        <v>348.88</v>
      </c>
      <c r="BD7" s="39">
        <v>264.97000000000003</v>
      </c>
      <c r="BE7" s="39">
        <v>403.67</v>
      </c>
      <c r="BF7" s="39">
        <v>406.94</v>
      </c>
      <c r="BG7" s="39">
        <v>412.18</v>
      </c>
      <c r="BH7" s="39">
        <v>390.07</v>
      </c>
      <c r="BI7" s="39">
        <v>388.26</v>
      </c>
      <c r="BJ7" s="39">
        <v>487.22</v>
      </c>
      <c r="BK7" s="39">
        <v>483.11</v>
      </c>
      <c r="BL7" s="39">
        <v>542.29999999999995</v>
      </c>
      <c r="BM7" s="39">
        <v>496.56</v>
      </c>
      <c r="BN7" s="39">
        <v>540.38</v>
      </c>
      <c r="BO7" s="39">
        <v>266.61</v>
      </c>
      <c r="BP7" s="39">
        <v>93.41</v>
      </c>
      <c r="BQ7" s="39">
        <v>92.05</v>
      </c>
      <c r="BR7" s="39">
        <v>91.3</v>
      </c>
      <c r="BS7" s="39">
        <v>94.09</v>
      </c>
      <c r="BT7" s="39">
        <v>92.76</v>
      </c>
      <c r="BU7" s="39">
        <v>92.76</v>
      </c>
      <c r="BV7" s="39">
        <v>93.28</v>
      </c>
      <c r="BW7" s="39">
        <v>87.51</v>
      </c>
      <c r="BX7" s="39">
        <v>84.9</v>
      </c>
      <c r="BY7" s="39">
        <v>83.22</v>
      </c>
      <c r="BZ7" s="39">
        <v>103.24</v>
      </c>
      <c r="CA7" s="39">
        <v>263.12</v>
      </c>
      <c r="CB7" s="39">
        <v>266.58999999999997</v>
      </c>
      <c r="CC7" s="39">
        <v>270.88</v>
      </c>
      <c r="CD7" s="39">
        <v>262.38</v>
      </c>
      <c r="CE7" s="39">
        <v>267.39</v>
      </c>
      <c r="CF7" s="39">
        <v>208.67</v>
      </c>
      <c r="CG7" s="39">
        <v>208.29</v>
      </c>
      <c r="CH7" s="39">
        <v>218.42</v>
      </c>
      <c r="CI7" s="39">
        <v>231.9</v>
      </c>
      <c r="CJ7" s="39">
        <v>234.17</v>
      </c>
      <c r="CK7" s="39">
        <v>168.38</v>
      </c>
      <c r="CL7" s="39">
        <v>34.53</v>
      </c>
      <c r="CM7" s="39">
        <v>34.950000000000003</v>
      </c>
      <c r="CN7" s="39">
        <v>35.369999999999997</v>
      </c>
      <c r="CO7" s="39">
        <v>34.18</v>
      </c>
      <c r="CP7" s="39">
        <v>33.44</v>
      </c>
      <c r="CQ7" s="39">
        <v>49.08</v>
      </c>
      <c r="CR7" s="39">
        <v>49.32</v>
      </c>
      <c r="CS7" s="39">
        <v>50.24</v>
      </c>
      <c r="CT7" s="39">
        <v>39.61</v>
      </c>
      <c r="CU7" s="39">
        <v>41.06</v>
      </c>
      <c r="CV7" s="39">
        <v>60</v>
      </c>
      <c r="CW7" s="39">
        <v>78.78</v>
      </c>
      <c r="CX7" s="39">
        <v>75.72</v>
      </c>
      <c r="CY7" s="39">
        <v>73.88</v>
      </c>
      <c r="CZ7" s="39">
        <v>78.209999999999994</v>
      </c>
      <c r="DA7" s="39">
        <v>77.209999999999994</v>
      </c>
      <c r="DB7" s="39">
        <v>79.3</v>
      </c>
      <c r="DC7" s="39">
        <v>79.34</v>
      </c>
      <c r="DD7" s="39">
        <v>78.650000000000006</v>
      </c>
      <c r="DE7" s="39">
        <v>72.959999999999994</v>
      </c>
      <c r="DF7" s="39">
        <v>72.42</v>
      </c>
      <c r="DG7" s="39">
        <v>89.8</v>
      </c>
      <c r="DH7" s="39">
        <v>56.77</v>
      </c>
      <c r="DI7" s="39">
        <v>55.71</v>
      </c>
      <c r="DJ7" s="39">
        <v>56.66</v>
      </c>
      <c r="DK7" s="39">
        <v>57.72</v>
      </c>
      <c r="DL7" s="39">
        <v>58.7</v>
      </c>
      <c r="DM7" s="39">
        <v>47.44</v>
      </c>
      <c r="DN7" s="39">
        <v>48.3</v>
      </c>
      <c r="DO7" s="39">
        <v>45.14</v>
      </c>
      <c r="DP7" s="39">
        <v>54.09</v>
      </c>
      <c r="DQ7" s="39">
        <v>52.73</v>
      </c>
      <c r="DR7" s="39">
        <v>49.59</v>
      </c>
      <c r="DS7" s="39">
        <v>15.07</v>
      </c>
      <c r="DT7" s="39">
        <v>29.74</v>
      </c>
      <c r="DU7" s="39">
        <v>27.7</v>
      </c>
      <c r="DV7" s="39">
        <v>18.05</v>
      </c>
      <c r="DW7" s="39">
        <v>16.829999999999998</v>
      </c>
      <c r="DX7" s="39">
        <v>11.16</v>
      </c>
      <c r="DY7" s="39">
        <v>12.43</v>
      </c>
      <c r="DZ7" s="39">
        <v>13.58</v>
      </c>
      <c r="EA7" s="39">
        <v>18.68</v>
      </c>
      <c r="EB7" s="39">
        <v>19.91</v>
      </c>
      <c r="EC7" s="39">
        <v>19.440000000000001</v>
      </c>
      <c r="ED7" s="39">
        <v>1.1499999999999999</v>
      </c>
      <c r="EE7" s="39">
        <v>1.19</v>
      </c>
      <c r="EF7" s="39">
        <v>1.92</v>
      </c>
      <c r="EG7" s="39">
        <v>1.29</v>
      </c>
      <c r="EH7" s="39">
        <v>1.0900000000000001</v>
      </c>
      <c r="EI7" s="39">
        <v>0.65</v>
      </c>
      <c r="EJ7" s="39">
        <v>0.46</v>
      </c>
      <c r="EK7" s="39">
        <v>0.44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鈴木健之</cp:lastModifiedBy>
  <cp:lastPrinted>2021-01-28T02:23:21Z</cp:lastPrinted>
  <dcterms:created xsi:type="dcterms:W3CDTF">2020-12-04T02:04:29Z</dcterms:created>
  <dcterms:modified xsi:type="dcterms:W3CDTF">2021-01-28T02:23:24Z</dcterms:modified>
  <cp:category/>
</cp:coreProperties>
</file>