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0288\Desktop\"/>
    </mc:Choice>
  </mc:AlternateContent>
  <xr:revisionPtr revIDLastSave="0" documentId="13_ncr:1_{8113D20C-0014-44F5-859C-A5BEF7C585AD}" xr6:coauthVersionLast="38" xr6:coauthVersionMax="38" xr10:uidLastSave="{00000000-0000-0000-0000-000000000000}"/>
  <workbookProtection workbookAlgorithmName="SHA-512" workbookHashValue="HDHOFS4DgyTvFqGMz3jAodnw/0kz62ZmWuovXLp81sWaR3huO5E7Z7av3BsiEm2NKEmwsLSuae52/vap164KFQ==" workbookSaltValue="kHeYNMahg7eppFgrTfRkRg=="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<sst xmlns="http://schemas.openxmlformats.org/spreadsheetml/2006/main" count="236" uniqueCount="120">
  <si>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</si>
  <si>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</si>
  <si>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</si>
  <si>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</si>
  <si>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</si>
  <si>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</si>
  <si>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</si>
  <si>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</si>
  <si>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</si>
  <si>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</si>
  <si>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</si>
  <si>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</si>
  <si>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</si>
  <si>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</si>
  <si>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</si>
  <si>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</si>
  <si>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</si>
  <si>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</si>
  <si>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</si>
  <si>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</si>
  <si>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</si>
  <si>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</si>
  <si>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</si>
  <si>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</si>
  <si>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</si>
  <si>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</si>
  <si>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</si>
  <si>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</si>
  <si>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</si>
  <si>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</si>
  <si>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</si>
  <si>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</si>
  <si>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</si>
  <si>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</si>
  <si>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</si>
  <si>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</si>
  <si>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</si>
  <si>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</si>
  <si>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</si>
  <si>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</si>
  <si>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</si>
  <si>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</si>
  <si>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</si>
  <si>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</si>
  <si>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</si>
  <si>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</si>
  <si>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</si>
  <si>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</si>
  <si>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</si>
  <si>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</si>
  <si>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</si>
  <si>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</si>
  <si>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</si>
  <si>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</si>
  <si>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</si>
  <si>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</si>
  <si>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</si>
  <si>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</si>
  <si>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</si>
  <si>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</si>
  <si>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</si>
  <si>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</si>
  <si>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</si>
  <si>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</si>
  <si>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</si>
  <si>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</si>
  <si>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</si>
  <si>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</si>
  <si>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</si>
  <si>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</si>
  <si>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</si>
  <si>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</si>
  <si>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</si>
  <si>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</si>
  <si>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</si>
  <si>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</si>
  <si>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</si>
  <si>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</si>
  <si>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</si>
  <si>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</si>
  <si>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</si>
  <si>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</si>
  <si>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</si>
  <si>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</si>
  <si>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</si>
  <si>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</si>
  <si>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</si>
  <si>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</si>
  <si>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</si>
  <si>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</si>
  <si>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</si>
  <si>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</si>
  <si>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</si>
  <si>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</si>
  <si>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</si>
  <si>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</si>
  <si>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</si>
  <si>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</si>
  <si>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</si>
  <si>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</si>
  <si>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</si>
  <si>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</si>
  <si>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</si>
  <si>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</si>
  <si>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</si>
  <si>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</si>
  <si>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</si>
  <si>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</si>
  <si>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</si>
  <si>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</si>
  <si>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</si>
  <si>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</si>
  <si>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</si>
  <si>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</si>
  <si>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</si>
  <si>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</si>
  <si>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</si>
  <si>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平成23年に発生した東日本大震災以降、原子力発電所の事故による村民の避難に伴い、施設使用料免除、一部基本料金のみ徴収として来たため、単年度の収支額が著しく減少していたが、徐々に帰村者が増加し、回復傾向となっている。これにより、料金水準の適切性についても類似団体平均値に近づき適正なものになっている。
　平成27年度からは帰村者に対しての人員割の料金徴収が再開され、原子力損害賠償による歳入もあったため、経費回収率が上昇したが、平成29年度に村内の除染作業員宿舎の解体により使用人員数が減少したため収益が減少している。
　平成30年度、令和元年度においては、未収金の徴収事務を精力的に進めたこともあり、経費回収率等の上昇につながったと思われる。
　債務残高は順調に返済が進んでおり、年々減少し令和16年度を目途に完済する見通しである。
　</t>
    <rPh sb="268" eb="270">
      <t>レイワ</t>
    </rPh>
    <rPh sb="270" eb="272">
      <t>ガンネン</t>
    </rPh>
    <rPh sb="272" eb="273">
      <t>ド</t>
    </rPh>
    <phoneticPr fontId="4"/>
  </si>
  <si>
    <t>　該当する数値は無いものの、川内村農業集落排水施設の建設から20年以上が経過し、汚水汲み上げのポンプや、水位計などの機器に故障が増えており、随時修繕対応しているが、今後も経年劣化とともに増加するものと思われる。
　管渠については、東日本大震災後に管渠の修繕工事等を行っているが、地盤の変化などにより、今後管渠の詰り等が発生する可能性もあり、更には経年劣化による管渠の破損等も心配される。</t>
    <phoneticPr fontId="4"/>
  </si>
  <si>
    <t xml:space="preserve">  農業集落排水施設の完成から20年という歳月が経過し、経年劣化による施設の破損・故障などは避けられないものになってきており、今後施設の更新について進めていかなければならない。
　また、東日本大震災に伴う原子力発電所の事故により、大半の村民が避難を余儀なくされ、現在徐々に帰村が進みつつあるが、震災前の水準には達しておらず、高齢化等の影響もあり料金収入の減少も問題となる事から、今後の施設維持のためにも更なる健全化が求められ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</si>
</sst>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56-4C30-BF92-E85DCDECC9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F56-4C30-BF92-E85DCDECC9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formatCode="#,##0.00;&quot;△&quot;#,##0.00">
                  <c:v>0</c:v>
                </c:pt>
                <c:pt idx="1">
                  <c:v>28.98</c:v>
                </c:pt>
                <c:pt idx="2">
                  <c:v>29.99</c:v>
                </c:pt>
                <c:pt idx="3">
                  <c:v>28.41</c:v>
                </c:pt>
                <c:pt idx="4">
                  <c:v>30.85</c:v>
                </c:pt>
              </c:numCache>
            </c:numRef>
          </c:val>
          <c:extLst>
            <c:ext xmlns:c16="http://schemas.microsoft.com/office/drawing/2014/chart" uri="{C3380CC4-5D6E-409C-BE32-E72D297353CC}">
              <c16:uniqueId val="{00000000-F799-4146-8620-C459BC52D0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799-4146-8620-C459BC52D0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411-4CCB-8548-F4410DECB3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411-4CCB-8548-F4410DECB3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90.16</c:v>
                </c:pt>
                <c:pt idx="1">
                  <c:v>92.33</c:v>
                </c:pt>
                <c:pt idx="2">
                  <c:v>78.099999999999994</c:v>
                </c:pt>
                <c:pt idx="3">
                  <c:v>99.71</c:v>
                </c:pt>
                <c:pt idx="4">
                  <c:v>92.82</c:v>
                </c:pt>
              </c:numCache>
            </c:numRef>
          </c:val>
          <c:extLst>
            <c:ext xmlns:c16="http://schemas.microsoft.com/office/drawing/2014/chart" uri="{C3380CC4-5D6E-409C-BE32-E72D297353CC}">
              <c16:uniqueId val="{00000000-4F32-4328-93AD-F65EA09F46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32-4328-93AD-F65EA09F46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0C-41BF-A6C0-8A19EC2B37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0C-41BF-A6C0-8A19EC2B37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72-47E1-8219-396177D844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2-47E1-8219-396177D844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4C-499D-B9E7-EE61EDD18B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C-499D-B9E7-EE61EDD18B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3C-4F74-A5D8-24D9A4A710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3C-4F74-A5D8-24D9A4A710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A1-404F-A829-712B7B764D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8A1-404F-A829-712B7B764D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66.569999999999993</c:v>
                </c:pt>
                <c:pt idx="1">
                  <c:v>39.67</c:v>
                </c:pt>
                <c:pt idx="2">
                  <c:v>45.33</c:v>
                </c:pt>
                <c:pt idx="3">
                  <c:v>98.87</c:v>
                </c:pt>
                <c:pt idx="4">
                  <c:v>76.680000000000007</c:v>
                </c:pt>
              </c:numCache>
            </c:numRef>
          </c:val>
          <c:extLst>
            <c:ext xmlns:c16="http://schemas.microsoft.com/office/drawing/2014/chart" uri="{C3380CC4-5D6E-409C-BE32-E72D297353CC}">
              <c16:uniqueId val="{00000000-AD1A-430D-BA14-72D8AB83B9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D1A-430D-BA14-72D8AB83B9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345.21</c:v>
                </c:pt>
                <c:pt idx="1">
                  <c:v>333.77</c:v>
                </c:pt>
                <c:pt idx="2">
                  <c:v>273.91000000000003</c:v>
                </c:pt>
                <c:pt idx="3">
                  <c:v>150</c:v>
                </c:pt>
                <c:pt idx="4">
                  <c:v>177.3</c:v>
                </c:pt>
              </c:numCache>
            </c:numRef>
          </c:val>
          <c:extLst>
            <c:ext xmlns:c16="http://schemas.microsoft.com/office/drawing/2014/chart" uri="{C3380CC4-5D6E-409C-BE32-E72D297353CC}">
              <c16:uniqueId val="{00000000-A4DB-40A4-B4CA-1FC8E433B5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A4DB-40A4-B4CA-1FC8E433B5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川内村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2577</v>
      </c>
      <c r="AM8" s="51"/>
      <c r="AN8" s="51"/>
      <c r="AO8" s="51"/>
      <c r="AP8" s="51"/>
      <c r="AQ8" s="51"/>
      <c r="AR8" s="51"/>
      <c r="AS8" s="51"/>
      <c r="AT8" s="46">
        <f>データ!T6</f>
        <v>197.35</v>
      </c>
      <c r="AU8" s="46"/>
      <c r="AV8" s="46"/>
      <c r="AW8" s="46"/>
      <c r="AX8" s="46"/>
      <c r="AY8" s="46"/>
      <c r="AZ8" s="46"/>
      <c r="BA8" s="46"/>
      <c r="BB8" s="46">
        <f>データ!U6</f>
        <v>13.06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116.67</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1204</v>
      </c>
      <c r="AM10" s="51"/>
      <c r="AN10" s="51"/>
      <c r="AO10" s="51"/>
      <c r="AP10" s="51"/>
      <c r="AQ10" s="51"/>
      <c r="AR10" s="51"/>
      <c r="AS10" s="51"/>
      <c r="AT10" s="46">
        <f>データ!W6</f>
        <v>1.83</v>
      </c>
      <c r="AU10" s="46"/>
      <c r="AV10" s="46"/>
      <c r="AW10" s="46"/>
      <c r="AX10" s="46"/>
      <c r="AY10" s="46"/>
      <c r="AZ10" s="46"/>
      <c r="BA10" s="46"/>
      <c r="BB10" s="46">
        <f>データ!X6</f>
        <v>657.92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q3RYMAbOnM0Mn/0vXSUNgRZUHh2RFNyl/i3xnO5HabxYgGBJXN1sv47sALLOPu18SVbu2RfavJo4WabsAW4HyQ==" saltValue="ZqJIW8n30HcXDFlxzumV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75442</v>
      </c>
      <c r="D6" s="33">
        <f t="shared" si="3"/>
        <v>47</v>
      </c>
      <c r="E6" s="33">
        <f t="shared" si="3"/>
        <v>17</v>
      </c>
      <c r="F6" s="33">
        <f t="shared" si="3"/>
        <v>5</v>
      </c>
      <c r="G6" s="33">
        <f t="shared" si="3"/>
        <v>0</v>
      </c>
      <c r="H6" s="33" t="str">
        <f t="shared" si="3"/>
        <v>福島県　川内村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116.67</v>
      </c>
      <c r="Q6" s="34">
        <f t="shared" si="3"/>
        <v>100</v>
      </c>
      <c r="R6" s="34">
        <f t="shared" si="3"/>
        <v>3850</v>
      </c>
      <c r="S6" s="34">
        <f t="shared" si="3"/>
        <v>2577</v>
      </c>
      <c r="T6" s="34">
        <f t="shared" si="3"/>
        <v>197.35</v>
      </c>
      <c r="U6" s="34">
        <f t="shared" si="3"/>
        <v>13.06</v>
      </c>
      <c r="V6" s="34">
        <f t="shared" si="3"/>
        <v>1204</v>
      </c>
      <c r="W6" s="34">
        <f t="shared" si="3"/>
        <v>1.83</v>
      </c>
      <c r="X6" s="34">
        <f t="shared" si="3"/>
        <v>657.92</v>
      </c>
      <c r="Y6" s="35">
        <f>IF(Y7="",NA(),Y7)</f>
        <v>90.16</v>
      </c>
      <c r="Z6" s="35">
        <f t="shared" ref="Z6:AH6" si="4">IF(Z7="",NA(),Z7)</f>
        <v>92.33</v>
      </c>
      <c r="AA6" s="35">
        <f t="shared" si="4"/>
        <v>78.099999999999994</v>
      </c>
      <c r="AB6" s="35">
        <f t="shared" si="4"/>
        <v>99.71</v>
      </c>
      <c r="AC6" s="35">
        <f t="shared" si="4"/>
        <v>92.82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66.569999999999993</v>
      </c>
      <c r="BR6" s="35">
        <f t="shared" ref="BR6:BZ6" si="8">IF(BR7="",NA(),BR7)</f>
        <v>39.67</v>
      </c>
      <c r="BS6" s="35">
        <f t="shared" si="8"/>
        <v>45.33</v>
      </c>
      <c r="BT6" s="35">
        <f t="shared" si="8"/>
        <v>98.87</v>
      </c>
      <c r="BU6" s="35">
        <f t="shared" si="8"/>
        <v>76.680000000000007</v>
      </c>
      <c r="BV6" s="35">
        <f t="shared" si="8"/>
        <v>52.19</v>
      </c>
      <c r="BW6" s="35">
        <f t="shared" si="8"/>
        <v>55.32</v>
      </c>
      <c r="BX6" s="35">
        <f t="shared" si="8"/>
        <v>59.8</v>
      </c>
      <c r="BY6" s="35">
        <f t="shared" si="8"/>
        <v>57.77</v>
      </c>
      <c r="BZ6" s="35">
        <f t="shared" si="8"/>
        <v>57.31</v>
      </c>
      <c r="CA6" s="34" t="str">
        <f>IF(CA7="","",IF(CA7="-","【-】","【"&amp;SUBSTITUTE(TEXT(CA7,"#,##0.00"),"-","△")&amp;"】"))</f>
        <v>【59.59】</v>
      </c>
      <c r="CB6" s="35">
        <f>IF(CB7="",NA(),CB7)</f>
        <v>345.21</v>
      </c>
      <c r="CC6" s="35">
        <f t="shared" ref="CC6:CK6" si="9">IF(CC7="",NA(),CC7)</f>
        <v>333.77</v>
      </c>
      <c r="CD6" s="35">
        <f t="shared" si="9"/>
        <v>273.91000000000003</v>
      </c>
      <c r="CE6" s="35">
        <f t="shared" si="9"/>
        <v>150</v>
      </c>
      <c r="CF6" s="35">
        <f t="shared" si="9"/>
        <v>177.3</v>
      </c>
      <c r="CG6" s="35">
        <f t="shared" si="9"/>
        <v>296.14</v>
      </c>
      <c r="CH6" s="35">
        <f t="shared" si="9"/>
        <v>283.17</v>
      </c>
      <c r="CI6" s="35">
        <f t="shared" si="9"/>
        <v>263.76</v>
      </c>
      <c r="CJ6" s="35">
        <f t="shared" si="9"/>
        <v>274.35000000000002</v>
      </c>
      <c r="CK6" s="35">
        <f t="shared" si="9"/>
        <v>273.52</v>
      </c>
      <c r="CL6" s="34" t="str">
        <f>IF(CL7="","",IF(CL7="-","【-】","【"&amp;SUBSTITUTE(TEXT(CL7,"#,##0.00"),"-","△")&amp;"】"))</f>
        <v>【257.86】</v>
      </c>
      <c r="CM6" s="34">
        <f>IF(CM7="",NA(),CM7)</f>
        <v>0</v>
      </c>
      <c r="CN6" s="35">
        <f t="shared" ref="CN6:CV6" si="10">IF(CN7="",NA(),CN7)</f>
        <v>28.98</v>
      </c>
      <c r="CO6" s="35">
        <f t="shared" si="10"/>
        <v>29.99</v>
      </c>
      <c r="CP6" s="35">
        <f t="shared" si="10"/>
        <v>28.41</v>
      </c>
      <c r="CQ6" s="35">
        <f t="shared" si="10"/>
        <v>30.85</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75442</v>
      </c>
      <c r="D7" s="37">
        <v>47</v>
      </c>
      <c r="E7" s="37">
        <v>17</v>
      </c>
      <c r="F7" s="37">
        <v>5</v>
      </c>
      <c r="G7" s="37">
        <v>0</v>
      </c>
      <c r="H7" s="37" t="s">
        <v>97</v>
      </c>
      <c r="I7" s="37" t="s">
        <v>98</v>
      </c>
      <c r="J7" s="37" t="s">
        <v>99</v>
      </c>
      <c r="K7" s="37" t="s">
        <v>100</v>
      </c>
      <c r="L7" s="37" t="s">
        <v>101</v>
      </c>
      <c r="M7" s="37" t="s">
        <v>102</v>
      </c>
      <c r="N7" s="38" t="s">
        <v>103</v>
      </c>
      <c r="O7" s="38" t="s">
        <v>104</v>
      </c>
      <c r="P7" s="38">
        <v>116.67</v>
      </c>
      <c r="Q7" s="38">
        <v>100</v>
      </c>
      <c r="R7" s="38">
        <v>3850</v>
      </c>
      <c r="S7" s="38">
        <v>2577</v>
      </c>
      <c r="T7" s="38">
        <v>197.35</v>
      </c>
      <c r="U7" s="38">
        <v>13.06</v>
      </c>
      <c r="V7" s="38">
        <v>1204</v>
      </c>
      <c r="W7" s="38">
        <v>1.83</v>
      </c>
      <c r="X7" s="38">
        <v>657.92</v>
      </c>
      <c r="Y7" s="38">
        <v>90.16</v>
      </c>
      <c r="Z7" s="38">
        <v>92.33</v>
      </c>
      <c r="AA7" s="38">
        <v>78.099999999999994</v>
      </c>
      <c r="AB7" s="38">
        <v>99.71</v>
      </c>
      <c r="AC7" s="38">
        <v>92.82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66.569999999999993</v>
      </c>
      <c r="BR7" s="38">
        <v>39.67</v>
      </c>
      <c r="BS7" s="38">
        <v>45.33</v>
      </c>
      <c r="BT7" s="38">
        <v>98.87</v>
      </c>
      <c r="BU7" s="38">
        <v>76.680000000000007</v>
      </c>
      <c r="BV7" s="38">
        <v>52.19</v>
      </c>
      <c r="BW7" s="38">
        <v>55.32</v>
      </c>
      <c r="BX7" s="38">
        <v>59.8</v>
      </c>
      <c r="BY7" s="38">
        <v>57.77</v>
      </c>
      <c r="BZ7" s="38">
        <v>57.31</v>
      </c>
      <c r="CA7" s="38">
        <v>59.59</v>
      </c>
      <c r="CB7" s="38">
        <v>345.21</v>
      </c>
      <c r="CC7" s="38">
        <v>333.77</v>
      </c>
      <c r="CD7" s="38">
        <v>273.91000000000003</v>
      </c>
      <c r="CE7" s="38">
        <v>150</v>
      </c>
      <c r="CF7" s="38">
        <v>177.3</v>
      </c>
      <c r="CG7" s="38">
        <v>296.14</v>
      </c>
      <c r="CH7" s="38">
        <v>283.17</v>
      </c>
      <c r="CI7" s="38">
        <v>263.76</v>
      </c>
      <c r="CJ7" s="38">
        <v>274.35000000000002</v>
      </c>
      <c r="CK7" s="38">
        <v>273.52</v>
      </c>
      <c r="CL7" s="38">
        <v>257.86</v>
      </c>
      <c r="CM7" s="38">
        <v>0</v>
      </c>
      <c r="CN7" s="38">
        <v>28.98</v>
      </c>
      <c r="CO7" s="38">
        <v>29.99</v>
      </c>
      <c r="CP7" s="38">
        <v>28.41</v>
      </c>
      <c r="CQ7" s="38">
        <v>30.85</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善誉</cp:lastModifiedBy>
  <cp:lastPrinted>2021-02-04T02:03:47Z</cp:lastPrinted>
  <dcterms:created xsi:type="dcterms:W3CDTF">2020-12-04T03:01:19Z</dcterms:created>
  <dcterms:modified xsi:type="dcterms:W3CDTF">2021-02-04T02:15:30Z</dcterms:modified>
  <cp:category/>
</cp:coreProperties>
</file>