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LM0230\disk\DATA\住民課\63上下水道\下水道\yuhya\収受、起案用\起案用\公営企業に係る経営比較分析表（令和２年度決算）の分析等について\"/>
    </mc:Choice>
  </mc:AlternateContent>
  <workbookProtection workbookAlgorithmName="SHA-512" workbookHashValue="T86kCSTihRYDiKHJHtNuHSOTYpHUqaf9P6nhQjGL3DfTqpBL+95QQ17T1edkD0wVCvLsX1ZE3sh+qO9r9MdrKA==" workbookSaltValue="Xxchnl79688SQ4hzKLvuh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<sst xmlns="http://schemas.openxmlformats.org/spreadsheetml/2006/main" count="233" uniqueCount="117">
  <si>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</si>
  <si>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</si>
  <si>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</si>
  <si>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</si>
  <si>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</si>
  <si>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</si>
  <si>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</si>
  <si>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</si>
  <si>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</si>
  <si>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</si>
  <si>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</si>
  <si>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</si>
  <si>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</si>
  <si>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</si>
  <si>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</si>
  <si>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</si>
  <si>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</si>
  <si>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</si>
  <si>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</si>
  <si>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</si>
  <si>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</si>
  <si>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</si>
  <si>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</si>
  <si>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</si>
  <si>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</si>
  <si>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</si>
  <si>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</si>
  <si>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</si>
  <si>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</si>
  <si>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</si>
  <si>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</si>
  <si>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</si>
  <si>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</si>
  <si>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</si>
  <si>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</si>
  <si>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</si>
  <si>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</si>
  <si>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</si>
  <si>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</si>
  <si>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</si>
  <si>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</si>
  <si>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</si>
  <si>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</si>
  <si>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</si>
  <si>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</si>
  <si>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</si>
  <si>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</si>
  <si>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</si>
  <si>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</si>
  <si>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</si>
  <si>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</si>
  <si>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</si>
  <si>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</si>
  <si>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</si>
  <si>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</si>
  <si>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</si>
  <si>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</si>
  <si>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</si>
  <si>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</si>
  <si>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</si>
  <si>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</si>
  <si>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</si>
  <si>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</si>
  <si>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</si>
  <si>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</si>
  <si>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</si>
  <si>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</si>
  <si>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</si>
  <si>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</si>
  <si>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</si>
  <si>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</si>
  <si>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</si>
  <si>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</si>
  <si>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</si>
  <si>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</si>
  <si>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</si>
  <si>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</si>
  <si>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</si>
  <si>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</si>
  <si>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</si>
  <si>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</si>
  <si>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</si>
  <si>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</si>
  <si>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</si>
  <si>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</si>
  <si>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</si>
  <si>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</si>
  <si>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</si>
  <si>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</si>
  <si>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</si>
  <si>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</si>
  <si>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</si>
  <si>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</si>
  <si>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</si>
  <si>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</si>
  <si>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</si>
  <si>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檜枝岐村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</si>
  <si>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</si>
  <si>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</si>
  <si>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</si>
  <si>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</si>
  <si>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</si>
  <si>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</si>
  <si>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</si>
  <si>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</si>
  <si>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</si>
  <si>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</si>
  <si>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</si>
  <si>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</si>
  <si>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</si>
  <si>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</si>
  <si>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</si>
  <si>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</si>
  <si>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</si>
  <si>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経営については、現在の健全性・効率性を保ちつつ運営していく必要がある。
　水道管の老朽化については、経年劣化による損傷等を予測するのは難しいため、管の材質等を考慮した計画保全、または事後保全として維持していく必要がある。施設については、外見や機器の目視による観察をもとに老朽箇所を修繕していく必要がある。</t>
    <rPh sb="122" eb="124">
      <t>キキ</t>
    </rPh>
    <rPh sb="125" eb="127">
      <t>モクシ</t>
    </rPh>
    <phoneticPr fontId="16"/>
  </si>
  <si>
    <t>　収益的収支比率を見ると、類似団体の平均より上で、かつ100％を超えていることが確認できる。これは、簡易水道がポンプアップを使用しない自然流下のため、施設の維持費は安価となり料金収入で支出をカバーできているためである。料金回収率については平均より下がっているが、大規模な修繕事業が行われたためで費用の大部分は他財源を活用したため、水道事業の収支としては健全な経営ができていると考えられる。
　給水原価を見ると、類似団体の平均より下で、数倍から10倍程度の差が確認できる。これは、自然流下で配水するため無駄な経費がかからなく、1㎥あたりの費用が安価となるためである。安価ではあるが支出費用が少ないためカバーできている。こちらも健全な経営ができていることがわかる。
　有収率を見ると70％前後であることが確認できる。100％にならない理由として、村内消火栓や、檜枝岐の舞台にある手水舎等の料金徴収を行っていない箇所があるためである。</t>
    <rPh sb="109" eb="111">
      <t>リョウキン</t>
    </rPh>
    <rPh sb="111" eb="113">
      <t>カイシュウ</t>
    </rPh>
    <rPh sb="113" eb="114">
      <t>リツ</t>
    </rPh>
    <rPh sb="119" eb="121">
      <t>ヘイキン</t>
    </rPh>
    <rPh sb="123" eb="124">
      <t>サ</t>
    </rPh>
    <rPh sb="131" eb="134">
      <t>ダイキボ</t>
    </rPh>
    <rPh sb="135" eb="137">
      <t>シュウゼン</t>
    </rPh>
    <rPh sb="137" eb="139">
      <t>ジギョウ</t>
    </rPh>
    <rPh sb="140" eb="141">
      <t>オコナ</t>
    </rPh>
    <rPh sb="147" eb="149">
      <t>ヒヨウ</t>
    </rPh>
    <rPh sb="150" eb="153">
      <t>ダイブブン</t>
    </rPh>
    <rPh sb="154" eb="155">
      <t>タ</t>
    </rPh>
    <rPh sb="155" eb="157">
      <t>ザイゲン</t>
    </rPh>
    <rPh sb="158" eb="160">
      <t>カツヨウ</t>
    </rPh>
    <rPh sb="165" eb="167">
      <t>スイドウ</t>
    </rPh>
    <rPh sb="167" eb="169">
      <t>ジギョウ</t>
    </rPh>
    <rPh sb="170" eb="172">
      <t>シュウシ</t>
    </rPh>
    <rPh sb="282" eb="284">
      <t>アンカ</t>
    </rPh>
    <rPh sb="289" eb="291">
      <t>シシュツ</t>
    </rPh>
    <rPh sb="291" eb="293">
      <t>ヒヨウ</t>
    </rPh>
    <rPh sb="294" eb="295">
      <t>スク</t>
    </rPh>
    <phoneticPr fontId="16"/>
  </si>
  <si>
    <t>　昭和60年前後に敷設された水道管のため経年劣化が考えられる。配水施設は配水池と減圧井、水源を観察することで老朽を確認することができる。令和2年度には他財源を確保し非常に高額なろ過機のカセットパックの交換を実施し老朽化対策を行った。今後もろ過機の老朽化に伴い部品交換等が必要になってくる。カセットパックの交換と同様に財源を確保し計画的な改築を行い、現在の良好な会計を維持できるよう努める。</t>
    <rPh sb="68" eb="70">
      <t>レイワ</t>
    </rPh>
    <rPh sb="71" eb="73">
      <t>ネンド</t>
    </rPh>
    <rPh sb="75" eb="76">
      <t>タ</t>
    </rPh>
    <rPh sb="76" eb="78">
      <t>ザイゲン</t>
    </rPh>
    <rPh sb="79" eb="81">
      <t>カクホ</t>
    </rPh>
    <rPh sb="82" eb="84">
      <t>ヒジョウ</t>
    </rPh>
    <rPh sb="85" eb="87">
      <t>コウガク</t>
    </rPh>
    <rPh sb="89" eb="91">
      <t>カキ</t>
    </rPh>
    <rPh sb="100" eb="102">
      <t>コウカン</t>
    </rPh>
    <rPh sb="103" eb="105">
      <t>ジッシ</t>
    </rPh>
    <rPh sb="106" eb="109">
      <t>ロウキュウカ</t>
    </rPh>
    <rPh sb="109" eb="111">
      <t>タイサク</t>
    </rPh>
    <rPh sb="112" eb="113">
      <t>オコナ</t>
    </rPh>
    <rPh sb="116" eb="118">
      <t>コンゴ</t>
    </rPh>
    <rPh sb="152" eb="154">
      <t>コウカン</t>
    </rPh>
    <rPh sb="155" eb="157">
      <t>ドウヨウ</t>
    </rPh>
    <rPh sb="158" eb="160">
      <t>ザイゲン</t>
    </rPh>
    <rPh sb="161" eb="163">
      <t>カクホ</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</si>
</sst>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27-4765-900D-49110CDA710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6827-4765-900D-49110CDA710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28.01</c:v>
                </c:pt>
                <c:pt idx="1">
                  <c:v>23.66</c:v>
                </c:pt>
                <c:pt idx="2">
                  <c:v>36.4</c:v>
                </c:pt>
                <c:pt idx="3">
                  <c:v>33.93</c:v>
                </c:pt>
                <c:pt idx="4">
                  <c:v>28.72</c:v>
                </c:pt>
              </c:numCache>
            </c:numRef>
          </c:val>
          <c:extLst>
            <c:ext xmlns:c16="http://schemas.microsoft.com/office/drawing/2014/chart" uri="{C3380CC4-5D6E-409C-BE32-E72D297353CC}">
              <c16:uniqueId val="{00000000-0846-44C5-AFBF-821BA1332BA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0846-44C5-AFBF-821BA1332BA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84.02</c:v>
                </c:pt>
                <c:pt idx="1">
                  <c:v>98.02</c:v>
                </c:pt>
                <c:pt idx="2">
                  <c:v>62.34</c:v>
                </c:pt>
                <c:pt idx="3">
                  <c:v>65.650000000000006</c:v>
                </c:pt>
                <c:pt idx="4">
                  <c:v>68.41</c:v>
                </c:pt>
              </c:numCache>
            </c:numRef>
          </c:val>
          <c:extLst>
            <c:ext xmlns:c16="http://schemas.microsoft.com/office/drawing/2014/chart" uri="{C3380CC4-5D6E-409C-BE32-E72D297353CC}">
              <c16:uniqueId val="{00000000-C8DD-49DF-BC1D-93FB9C2DD50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C8DD-49DF-BC1D-93FB9C2DD50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194.65</c:v>
                </c:pt>
                <c:pt idx="1">
                  <c:v>135.05000000000001</c:v>
                </c:pt>
                <c:pt idx="2">
                  <c:v>153.47999999999999</c:v>
                </c:pt>
                <c:pt idx="3">
                  <c:v>144.55000000000001</c:v>
                </c:pt>
                <c:pt idx="4">
                  <c:v>112.88</c:v>
                </c:pt>
              </c:numCache>
            </c:numRef>
          </c:val>
          <c:extLst>
            <c:ext xmlns:c16="http://schemas.microsoft.com/office/drawing/2014/chart" uri="{C3380CC4-5D6E-409C-BE32-E72D297353CC}">
              <c16:uniqueId val="{00000000-8ACB-4368-941D-DD563C2252D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8ACB-4368-941D-DD563C2252D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43-421E-8A49-823C3CE88B2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43-421E-8A49-823C3CE88B2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14-4D97-A2F2-82ABE9C0C64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14-4D97-A2F2-82ABE9C0C64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99-44C0-9992-817049B7B3B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99-44C0-9992-817049B7B3B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73-43E9-8B74-96AC6FAE956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73-43E9-8B74-96AC6FAE956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formatCode="#,##0.00;&quot;△&quot;#,##0.00">
                  <c:v>0</c:v>
                </c:pt>
                <c:pt idx="1">
                  <c:v>46.69</c:v>
                </c:pt>
                <c:pt idx="2">
                  <c:v>45.82</c:v>
                </c:pt>
                <c:pt idx="3">
                  <c:v>45.94</c:v>
                </c:pt>
                <c:pt idx="4">
                  <c:v>79.16</c:v>
                </c:pt>
              </c:numCache>
            </c:numRef>
          </c:val>
          <c:extLst>
            <c:ext xmlns:c16="http://schemas.microsoft.com/office/drawing/2014/chart" uri="{C3380CC4-5D6E-409C-BE32-E72D297353CC}">
              <c16:uniqueId val="{00000000-B881-4760-8F70-64FF1C9503D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B881-4760-8F70-64FF1C9503D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154.97</c:v>
                </c:pt>
                <c:pt idx="1">
                  <c:v>107.25</c:v>
                </c:pt>
                <c:pt idx="2">
                  <c:v>121.28</c:v>
                </c:pt>
                <c:pt idx="3">
                  <c:v>119.32</c:v>
                </c:pt>
                <c:pt idx="4">
                  <c:v>36.03</c:v>
                </c:pt>
              </c:numCache>
            </c:numRef>
          </c:val>
          <c:extLst>
            <c:ext xmlns:c16="http://schemas.microsoft.com/office/drawing/2014/chart" uri="{C3380CC4-5D6E-409C-BE32-E72D297353CC}">
              <c16:uniqueId val="{00000000-F93A-4C73-BBCE-3BC4A2336ED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F93A-4C73-BBCE-3BC4A2336ED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57.36</c:v>
                </c:pt>
                <c:pt idx="1">
                  <c:v>82.73</c:v>
                </c:pt>
                <c:pt idx="2">
                  <c:v>76.19</c:v>
                </c:pt>
                <c:pt idx="3">
                  <c:v>78.48</c:v>
                </c:pt>
                <c:pt idx="4">
                  <c:v>171.45</c:v>
                </c:pt>
              </c:numCache>
            </c:numRef>
          </c:val>
          <c:extLst>
            <c:ext xmlns:c16="http://schemas.microsoft.com/office/drawing/2014/chart" uri="{C3380CC4-5D6E-409C-BE32-E72D297353CC}">
              <c16:uniqueId val="{00000000-98A4-4B27-BCCA-CBA46371940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98A4-4B27-BCCA-CBA46371940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福島県　檜枝岐村</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2"/>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15">
      <c r="A8" s="2"/>
      <c r="B8" s="67" t="str">
        <f>データ!$I$6</f>
        <v>法非適用</v>
      </c>
      <c r="C8" s="67"/>
      <c r="D8" s="67"/>
      <c r="E8" s="67"/>
      <c r="F8" s="67"/>
      <c r="G8" s="67"/>
      <c r="H8" s="67"/>
      <c r="I8" s="67" t="str">
        <f>データ!$J$6</f>
        <v>水道事業</v>
      </c>
      <c r="J8" s="67"/>
      <c r="K8" s="67"/>
      <c r="L8" s="67"/>
      <c r="M8" s="67"/>
      <c r="N8" s="67"/>
      <c r="O8" s="67"/>
      <c r="P8" s="67" t="str">
        <f>データ!$K$6</f>
        <v>簡易水道事業</v>
      </c>
      <c r="Q8" s="67"/>
      <c r="R8" s="67"/>
      <c r="S8" s="67"/>
      <c r="T8" s="67"/>
      <c r="U8" s="67"/>
      <c r="V8" s="67"/>
      <c r="W8" s="67" t="str">
        <f>データ!$L$6</f>
        <v>D4</v>
      </c>
      <c r="X8" s="67"/>
      <c r="Y8" s="67"/>
      <c r="Z8" s="67"/>
      <c r="AA8" s="67"/>
      <c r="AB8" s="67"/>
      <c r="AC8" s="67"/>
      <c r="AD8" s="67" t="str">
        <f>データ!$M$6</f>
        <v>非設置</v>
      </c>
      <c r="AE8" s="67"/>
      <c r="AF8" s="67"/>
      <c r="AG8" s="67"/>
      <c r="AH8" s="67"/>
      <c r="AI8" s="67"/>
      <c r="AJ8" s="67"/>
      <c r="AK8" s="2"/>
      <c r="AL8" s="61">
        <f>データ!$R$6</f>
        <v>522</v>
      </c>
      <c r="AM8" s="61"/>
      <c r="AN8" s="61"/>
      <c r="AO8" s="61"/>
      <c r="AP8" s="61"/>
      <c r="AQ8" s="61"/>
      <c r="AR8" s="61"/>
      <c r="AS8" s="61"/>
      <c r="AT8" s="60">
        <f>データ!$S$6</f>
        <v>390.46</v>
      </c>
      <c r="AU8" s="60"/>
      <c r="AV8" s="60"/>
      <c r="AW8" s="60"/>
      <c r="AX8" s="60"/>
      <c r="AY8" s="60"/>
      <c r="AZ8" s="60"/>
      <c r="BA8" s="60"/>
      <c r="BB8" s="60">
        <f>データ!$T$6</f>
        <v>1.34</v>
      </c>
      <c r="BC8" s="60"/>
      <c r="BD8" s="60"/>
      <c r="BE8" s="60"/>
      <c r="BF8" s="60"/>
      <c r="BG8" s="60"/>
      <c r="BH8" s="60"/>
      <c r="BI8" s="60"/>
      <c r="BJ8" s="3"/>
      <c r="BK8" s="3"/>
      <c r="BL8" s="64" t="s">
        <v>10</v>
      </c>
      <c r="BM8" s="65"/>
      <c r="BN8" s="7" t="s">
        <v>11</v>
      </c>
      <c r="BO8" s="8"/>
      <c r="BP8" s="8"/>
      <c r="BQ8" s="8"/>
      <c r="BR8" s="8"/>
      <c r="BS8" s="8"/>
      <c r="BT8" s="8"/>
      <c r="BU8" s="8"/>
      <c r="BV8" s="8"/>
      <c r="BW8" s="8"/>
      <c r="BX8" s="8"/>
      <c r="BY8" s="9"/>
    </row>
    <row r="9" spans="1:78" ht="18.75" customHeight="1" x14ac:dyDescent="0.15">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2"/>
      <c r="AE9" s="2"/>
      <c r="AF9" s="2"/>
      <c r="AG9" s="2"/>
      <c r="AH9" s="3"/>
      <c r="AI9" s="2"/>
      <c r="AJ9" s="2"/>
      <c r="AK9" s="2"/>
      <c r="AL9" s="66" t="s">
        <v>16</v>
      </c>
      <c r="AM9" s="66"/>
      <c r="AN9" s="66"/>
      <c r="AO9" s="66"/>
      <c r="AP9" s="66"/>
      <c r="AQ9" s="66"/>
      <c r="AR9" s="66"/>
      <c r="AS9" s="66"/>
      <c r="AT9" s="66" t="s">
        <v>17</v>
      </c>
      <c r="AU9" s="66"/>
      <c r="AV9" s="66"/>
      <c r="AW9" s="66"/>
      <c r="AX9" s="66"/>
      <c r="AY9" s="66"/>
      <c r="AZ9" s="66"/>
      <c r="BA9" s="66"/>
      <c r="BB9" s="66" t="s">
        <v>18</v>
      </c>
      <c r="BC9" s="66"/>
      <c r="BD9" s="66"/>
      <c r="BE9" s="66"/>
      <c r="BF9" s="66"/>
      <c r="BG9" s="66"/>
      <c r="BH9" s="66"/>
      <c r="BI9" s="66"/>
      <c r="BJ9" s="3"/>
      <c r="BK9" s="3"/>
      <c r="BL9" s="58" t="s">
        <v>19</v>
      </c>
      <c r="BM9" s="59"/>
      <c r="BN9" s="10" t="s">
        <v>20</v>
      </c>
      <c r="BO9" s="11"/>
      <c r="BP9" s="11"/>
      <c r="BQ9" s="11"/>
      <c r="BR9" s="11"/>
      <c r="BS9" s="11"/>
      <c r="BT9" s="11"/>
      <c r="BU9" s="11"/>
      <c r="BV9" s="11"/>
      <c r="BW9" s="11"/>
      <c r="BX9" s="11"/>
      <c r="BY9" s="12"/>
    </row>
    <row r="10" spans="1:78" ht="18.75" customHeight="1" x14ac:dyDescent="0.15">
      <c r="A10" s="2"/>
      <c r="B10" s="60" t="str">
        <f>データ!$N$6</f>
        <v>-</v>
      </c>
      <c r="C10" s="60"/>
      <c r="D10" s="60"/>
      <c r="E10" s="60"/>
      <c r="F10" s="60"/>
      <c r="G10" s="60"/>
      <c r="H10" s="60"/>
      <c r="I10" s="60" t="str">
        <f>データ!$O$6</f>
        <v>該当数値なし</v>
      </c>
      <c r="J10" s="60"/>
      <c r="K10" s="60"/>
      <c r="L10" s="60"/>
      <c r="M10" s="60"/>
      <c r="N10" s="60"/>
      <c r="O10" s="60"/>
      <c r="P10" s="60">
        <f>データ!$P$6</f>
        <v>100</v>
      </c>
      <c r="Q10" s="60"/>
      <c r="R10" s="60"/>
      <c r="S10" s="60"/>
      <c r="T10" s="60"/>
      <c r="U10" s="60"/>
      <c r="V10" s="60"/>
      <c r="W10" s="61">
        <f>データ!$Q$6</f>
        <v>1927</v>
      </c>
      <c r="X10" s="61"/>
      <c r="Y10" s="61"/>
      <c r="Z10" s="61"/>
      <c r="AA10" s="61"/>
      <c r="AB10" s="61"/>
      <c r="AC10" s="61"/>
      <c r="AD10" s="2"/>
      <c r="AE10" s="2"/>
      <c r="AF10" s="2"/>
      <c r="AG10" s="2"/>
      <c r="AH10" s="2"/>
      <c r="AI10" s="2"/>
      <c r="AJ10" s="2"/>
      <c r="AK10" s="2"/>
      <c r="AL10" s="61">
        <f>データ!$U$6</f>
        <v>516</v>
      </c>
      <c r="AM10" s="61"/>
      <c r="AN10" s="61"/>
      <c r="AO10" s="61"/>
      <c r="AP10" s="61"/>
      <c r="AQ10" s="61"/>
      <c r="AR10" s="61"/>
      <c r="AS10" s="61"/>
      <c r="AT10" s="60">
        <f>データ!$V$6</f>
        <v>0.7</v>
      </c>
      <c r="AU10" s="60"/>
      <c r="AV10" s="60"/>
      <c r="AW10" s="60"/>
      <c r="AX10" s="60"/>
      <c r="AY10" s="60"/>
      <c r="AZ10" s="60"/>
      <c r="BA10" s="60"/>
      <c r="BB10" s="60">
        <f>データ!$W$6</f>
        <v>737.14</v>
      </c>
      <c r="BC10" s="60"/>
      <c r="BD10" s="60"/>
      <c r="BE10" s="60"/>
      <c r="BF10" s="60"/>
      <c r="BG10" s="60"/>
      <c r="BH10" s="60"/>
      <c r="BI10" s="60"/>
      <c r="BJ10" s="2"/>
      <c r="BK10" s="2"/>
      <c r="BL10" s="62" t="s">
        <v>21</v>
      </c>
      <c r="BM10" s="6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115</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116</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78"/>
      <c r="BM60" s="79"/>
      <c r="BN60" s="79"/>
      <c r="BO60" s="79"/>
      <c r="BP60" s="79"/>
      <c r="BQ60" s="79"/>
      <c r="BR60" s="79"/>
      <c r="BS60" s="79"/>
      <c r="BT60" s="79"/>
      <c r="BU60" s="79"/>
      <c r="BV60" s="79"/>
      <c r="BW60" s="79"/>
      <c r="BX60" s="79"/>
      <c r="BY60" s="79"/>
      <c r="BZ60" s="8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114</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lKz5Wsib+iW1niodv2T/V6roWzRz+Zd9d3fwNwX2qFcI21eJXdUP2T3AbR4jbQjs+3JFEVU9uN+0MAPf6YdEKg==" saltValue="/e/gNx0tvAph6AwRub55M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29" t="s">
        <v>55</v>
      </c>
      <c r="B4" s="31"/>
      <c r="C4" s="31"/>
      <c r="D4" s="31"/>
      <c r="E4" s="31"/>
      <c r="F4" s="31"/>
      <c r="G4" s="31"/>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73644</v>
      </c>
      <c r="D6" s="34">
        <f t="shared" si="3"/>
        <v>47</v>
      </c>
      <c r="E6" s="34">
        <f t="shared" si="3"/>
        <v>1</v>
      </c>
      <c r="F6" s="34">
        <f t="shared" si="3"/>
        <v>0</v>
      </c>
      <c r="G6" s="34">
        <f t="shared" si="3"/>
        <v>0</v>
      </c>
      <c r="H6" s="34" t="str">
        <f t="shared" si="3"/>
        <v>福島県　檜枝岐村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1927</v>
      </c>
      <c r="R6" s="35">
        <f t="shared" si="3"/>
        <v>522</v>
      </c>
      <c r="S6" s="35">
        <f t="shared" si="3"/>
        <v>390.46</v>
      </c>
      <c r="T6" s="35">
        <f t="shared" si="3"/>
        <v>1.34</v>
      </c>
      <c r="U6" s="35">
        <f t="shared" si="3"/>
        <v>516</v>
      </c>
      <c r="V6" s="35">
        <f t="shared" si="3"/>
        <v>0.7</v>
      </c>
      <c r="W6" s="35">
        <f t="shared" si="3"/>
        <v>737.14</v>
      </c>
      <c r="X6" s="36">
        <f>IF(X7="",NA(),X7)</f>
        <v>194.65</v>
      </c>
      <c r="Y6" s="36">
        <f t="shared" ref="Y6:AG6" si="4">IF(Y7="",NA(),Y7)</f>
        <v>135.05000000000001</v>
      </c>
      <c r="Z6" s="36">
        <f t="shared" si="4"/>
        <v>153.47999999999999</v>
      </c>
      <c r="AA6" s="36">
        <f t="shared" si="4"/>
        <v>144.55000000000001</v>
      </c>
      <c r="AB6" s="36">
        <f t="shared" si="4"/>
        <v>112.88</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6">
        <f t="shared" ref="BF6:BN6" si="7">IF(BF7="",NA(),BF7)</f>
        <v>46.69</v>
      </c>
      <c r="BG6" s="36">
        <f t="shared" si="7"/>
        <v>45.82</v>
      </c>
      <c r="BH6" s="36">
        <f t="shared" si="7"/>
        <v>45.94</v>
      </c>
      <c r="BI6" s="36">
        <f t="shared" si="7"/>
        <v>79.16</v>
      </c>
      <c r="BJ6" s="36">
        <f t="shared" si="7"/>
        <v>1595.62</v>
      </c>
      <c r="BK6" s="36">
        <f t="shared" si="7"/>
        <v>1302.33</v>
      </c>
      <c r="BL6" s="36">
        <f t="shared" si="7"/>
        <v>1274.21</v>
      </c>
      <c r="BM6" s="36">
        <f t="shared" si="7"/>
        <v>1183.92</v>
      </c>
      <c r="BN6" s="36">
        <f t="shared" si="7"/>
        <v>1128.72</v>
      </c>
      <c r="BO6" s="35" t="str">
        <f>IF(BO7="","",IF(BO7="-","【-】","【"&amp;SUBSTITUTE(TEXT(BO7,"#,##0.00"),"-","△")&amp;"】"))</f>
        <v>【949.15】</v>
      </c>
      <c r="BP6" s="36">
        <f>IF(BP7="",NA(),BP7)</f>
        <v>154.97</v>
      </c>
      <c r="BQ6" s="36">
        <f t="shared" ref="BQ6:BY6" si="8">IF(BQ7="",NA(),BQ7)</f>
        <v>107.25</v>
      </c>
      <c r="BR6" s="36">
        <f t="shared" si="8"/>
        <v>121.28</v>
      </c>
      <c r="BS6" s="36">
        <f t="shared" si="8"/>
        <v>119.32</v>
      </c>
      <c r="BT6" s="36">
        <f t="shared" si="8"/>
        <v>36.03</v>
      </c>
      <c r="BU6" s="36">
        <f t="shared" si="8"/>
        <v>37.92</v>
      </c>
      <c r="BV6" s="36">
        <f t="shared" si="8"/>
        <v>40.89</v>
      </c>
      <c r="BW6" s="36">
        <f t="shared" si="8"/>
        <v>41.25</v>
      </c>
      <c r="BX6" s="36">
        <f t="shared" si="8"/>
        <v>42.5</v>
      </c>
      <c r="BY6" s="36">
        <f t="shared" si="8"/>
        <v>41.84</v>
      </c>
      <c r="BZ6" s="35" t="str">
        <f>IF(BZ7="","",IF(BZ7="-","【-】","【"&amp;SUBSTITUTE(TEXT(BZ7,"#,##0.00"),"-","△")&amp;"】"))</f>
        <v>【55.87】</v>
      </c>
      <c r="CA6" s="36">
        <f>IF(CA7="",NA(),CA7)</f>
        <v>57.36</v>
      </c>
      <c r="CB6" s="36">
        <f t="shared" ref="CB6:CJ6" si="9">IF(CB7="",NA(),CB7)</f>
        <v>82.73</v>
      </c>
      <c r="CC6" s="36">
        <f t="shared" si="9"/>
        <v>76.19</v>
      </c>
      <c r="CD6" s="36">
        <f t="shared" si="9"/>
        <v>78.48</v>
      </c>
      <c r="CE6" s="36">
        <f t="shared" si="9"/>
        <v>171.45</v>
      </c>
      <c r="CF6" s="36">
        <f t="shared" si="9"/>
        <v>423.18</v>
      </c>
      <c r="CG6" s="36">
        <f t="shared" si="9"/>
        <v>383.2</v>
      </c>
      <c r="CH6" s="36">
        <f t="shared" si="9"/>
        <v>383.25</v>
      </c>
      <c r="CI6" s="36">
        <f t="shared" si="9"/>
        <v>377.72</v>
      </c>
      <c r="CJ6" s="36">
        <f t="shared" si="9"/>
        <v>390.47</v>
      </c>
      <c r="CK6" s="35" t="str">
        <f>IF(CK7="","",IF(CK7="-","【-】","【"&amp;SUBSTITUTE(TEXT(CK7,"#,##0.00"),"-","△")&amp;"】"))</f>
        <v>【288.19】</v>
      </c>
      <c r="CL6" s="36">
        <f>IF(CL7="",NA(),CL7)</f>
        <v>28.01</v>
      </c>
      <c r="CM6" s="36">
        <f t="shared" ref="CM6:CU6" si="10">IF(CM7="",NA(),CM7)</f>
        <v>23.66</v>
      </c>
      <c r="CN6" s="36">
        <f t="shared" si="10"/>
        <v>36.4</v>
      </c>
      <c r="CO6" s="36">
        <f t="shared" si="10"/>
        <v>33.93</v>
      </c>
      <c r="CP6" s="36">
        <f t="shared" si="10"/>
        <v>28.72</v>
      </c>
      <c r="CQ6" s="36">
        <f t="shared" si="10"/>
        <v>46.9</v>
      </c>
      <c r="CR6" s="36">
        <f t="shared" si="10"/>
        <v>47.95</v>
      </c>
      <c r="CS6" s="36">
        <f t="shared" si="10"/>
        <v>48.26</v>
      </c>
      <c r="CT6" s="36">
        <f t="shared" si="10"/>
        <v>48.01</v>
      </c>
      <c r="CU6" s="36">
        <f t="shared" si="10"/>
        <v>49.08</v>
      </c>
      <c r="CV6" s="35" t="str">
        <f>IF(CV7="","",IF(CV7="-","【-】","【"&amp;SUBSTITUTE(TEXT(CV7,"#,##0.00"),"-","△")&amp;"】"))</f>
        <v>【56.31】</v>
      </c>
      <c r="CW6" s="36">
        <f>IF(CW7="",NA(),CW7)</f>
        <v>84.02</v>
      </c>
      <c r="CX6" s="36">
        <f t="shared" ref="CX6:DF6" si="11">IF(CX7="",NA(),CX7)</f>
        <v>98.02</v>
      </c>
      <c r="CY6" s="36">
        <f t="shared" si="11"/>
        <v>62.34</v>
      </c>
      <c r="CZ6" s="36">
        <f t="shared" si="11"/>
        <v>65.650000000000006</v>
      </c>
      <c r="DA6" s="36">
        <f t="shared" si="11"/>
        <v>68.41</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73644</v>
      </c>
      <c r="D7" s="38">
        <v>47</v>
      </c>
      <c r="E7" s="38">
        <v>1</v>
      </c>
      <c r="F7" s="38">
        <v>0</v>
      </c>
      <c r="G7" s="38">
        <v>0</v>
      </c>
      <c r="H7" s="38" t="s">
        <v>96</v>
      </c>
      <c r="I7" s="38" t="s">
        <v>97</v>
      </c>
      <c r="J7" s="38" t="s">
        <v>98</v>
      </c>
      <c r="K7" s="38" t="s">
        <v>99</v>
      </c>
      <c r="L7" s="38" t="s">
        <v>100</v>
      </c>
      <c r="M7" s="38" t="s">
        <v>101</v>
      </c>
      <c r="N7" s="39" t="s">
        <v>102</v>
      </c>
      <c r="O7" s="39" t="s">
        <v>103</v>
      </c>
      <c r="P7" s="39">
        <v>100</v>
      </c>
      <c r="Q7" s="39">
        <v>1927</v>
      </c>
      <c r="R7" s="39">
        <v>522</v>
      </c>
      <c r="S7" s="39">
        <v>390.46</v>
      </c>
      <c r="T7" s="39">
        <v>1.34</v>
      </c>
      <c r="U7" s="39">
        <v>516</v>
      </c>
      <c r="V7" s="39">
        <v>0.7</v>
      </c>
      <c r="W7" s="39">
        <v>737.14</v>
      </c>
      <c r="X7" s="39">
        <v>194.65</v>
      </c>
      <c r="Y7" s="39">
        <v>135.05000000000001</v>
      </c>
      <c r="Z7" s="39">
        <v>153.47999999999999</v>
      </c>
      <c r="AA7" s="39">
        <v>144.55000000000001</v>
      </c>
      <c r="AB7" s="39">
        <v>112.88</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0</v>
      </c>
      <c r="BF7" s="39">
        <v>46.69</v>
      </c>
      <c r="BG7" s="39">
        <v>45.82</v>
      </c>
      <c r="BH7" s="39">
        <v>45.94</v>
      </c>
      <c r="BI7" s="39">
        <v>79.16</v>
      </c>
      <c r="BJ7" s="39">
        <v>1595.62</v>
      </c>
      <c r="BK7" s="39">
        <v>1302.33</v>
      </c>
      <c r="BL7" s="39">
        <v>1274.21</v>
      </c>
      <c r="BM7" s="39">
        <v>1183.92</v>
      </c>
      <c r="BN7" s="39">
        <v>1128.72</v>
      </c>
      <c r="BO7" s="39">
        <v>949.15</v>
      </c>
      <c r="BP7" s="39">
        <v>154.97</v>
      </c>
      <c r="BQ7" s="39">
        <v>107.25</v>
      </c>
      <c r="BR7" s="39">
        <v>121.28</v>
      </c>
      <c r="BS7" s="39">
        <v>119.32</v>
      </c>
      <c r="BT7" s="39">
        <v>36.03</v>
      </c>
      <c r="BU7" s="39">
        <v>37.92</v>
      </c>
      <c r="BV7" s="39">
        <v>40.89</v>
      </c>
      <c r="BW7" s="39">
        <v>41.25</v>
      </c>
      <c r="BX7" s="39">
        <v>42.5</v>
      </c>
      <c r="BY7" s="39">
        <v>41.84</v>
      </c>
      <c r="BZ7" s="39">
        <v>55.87</v>
      </c>
      <c r="CA7" s="39">
        <v>57.36</v>
      </c>
      <c r="CB7" s="39">
        <v>82.73</v>
      </c>
      <c r="CC7" s="39">
        <v>76.19</v>
      </c>
      <c r="CD7" s="39">
        <v>78.48</v>
      </c>
      <c r="CE7" s="39">
        <v>171.45</v>
      </c>
      <c r="CF7" s="39">
        <v>423.18</v>
      </c>
      <c r="CG7" s="39">
        <v>383.2</v>
      </c>
      <c r="CH7" s="39">
        <v>383.25</v>
      </c>
      <c r="CI7" s="39">
        <v>377.72</v>
      </c>
      <c r="CJ7" s="39">
        <v>390.47</v>
      </c>
      <c r="CK7" s="39">
        <v>288.19</v>
      </c>
      <c r="CL7" s="39">
        <v>28.01</v>
      </c>
      <c r="CM7" s="39">
        <v>23.66</v>
      </c>
      <c r="CN7" s="39">
        <v>36.4</v>
      </c>
      <c r="CO7" s="39">
        <v>33.93</v>
      </c>
      <c r="CP7" s="39">
        <v>28.72</v>
      </c>
      <c r="CQ7" s="39">
        <v>46.9</v>
      </c>
      <c r="CR7" s="39">
        <v>47.95</v>
      </c>
      <c r="CS7" s="39">
        <v>48.26</v>
      </c>
      <c r="CT7" s="39">
        <v>48.01</v>
      </c>
      <c r="CU7" s="39">
        <v>49.08</v>
      </c>
      <c r="CV7" s="39">
        <v>56.31</v>
      </c>
      <c r="CW7" s="39">
        <v>84.02</v>
      </c>
      <c r="CX7" s="39">
        <v>98.02</v>
      </c>
      <c r="CY7" s="39">
        <v>62.34</v>
      </c>
      <c r="CZ7" s="39">
        <v>65.650000000000006</v>
      </c>
      <c r="DA7" s="39">
        <v>68.41</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渡部 勇也</cp:lastModifiedBy>
  <dcterms:created xsi:type="dcterms:W3CDTF">2021-12-03T07:02:14Z</dcterms:created>
  <dcterms:modified xsi:type="dcterms:W3CDTF">2022-01-24T00:28:08Z</dcterms:modified>
  <cp:category/>
</cp:coreProperties>
</file>