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8psIepLGBRu29Rle/advDOio+jWopO1DSg6Eq8ixXZiLdMJGpGqCd2B50BpW0U8uFWRvofWgyEm6oV+jPTkpw==" workbookSaltValue="RJiZrnGkuwOE2GEsG+fE2w=="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<sst xmlns="http://schemas.openxmlformats.org/spreadsheetml/2006/main" xmlns:r="http://schemas.openxmlformats.org/officeDocument/2006/relationships" count="114" uniqueCount="114">
  <si>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1④</t>
  </si>
  <si>
    <t>2. 老朽化の状況について</t>
  </si>
  <si>
    <t>経営比較分析表（令和2年度決算）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</si>
  <si>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</si>
  <si>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</si>
  <si>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</si>
  <si>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</si>
  <si>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</si>
  <si>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</si>
  <si>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</si>
  <si>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</si>
  <si>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</si>
  <si>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</si>
  <si>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</si>
  <si>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</si>
  <si>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</si>
  <si>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</si>
  <si>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</si>
  <si>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</si>
  <si>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</si>
  <si>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</si>
  <si>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</si>
  <si>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</si>
  <si>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</si>
  <si>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</si>
  <si>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</si>
  <si>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</si>
  <si>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</si>
  <si>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</si>
  <si>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</si>
  <si>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</si>
  <si>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</si>
  <si>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</si>
  <si>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</si>
  <si>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</si>
  <si>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</si>
  <si>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</si>
  <si>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</si>
  <si>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</si>
  <si>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</si>
  <si>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</si>
  <si>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</si>
  <si>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</si>
  <si>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</si>
  <si>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</si>
  <si>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</si>
  <si>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</si>
  <si>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</si>
  <si>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</si>
  <si>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</si>
  <si>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</si>
  <si>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</si>
  <si>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</si>
  <si>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</si>
  <si>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　老朽化した施設の修繕や更新等にかかる費用の増加、人口減少に伴う使用料収入の減少により、経営状況への悪影響が予想されます。また、料金収入については、営業関係施設の使用状況に大きく左右されるため、短期的な収益の増減も見込まれます。そのような中で、経費削減や更新投資に充てる財源を確保し、安定的な健全経営を行い、安全・安心な水道水を提供するため、施設の統廃合や料金改定等も視野に入れた経営戦略の策定を行いました。
　今後は、経営戦略の事後検証を行いながら、将来にわたり持続可能なストックマネジメントの推進や、適切な原価計算に基づく料金水準の設定をするため、公営企業法適用に取り組んで行きます。</t>
    <rPh sb="1" eb="4">
      <t>ロウキュウカ</t>
    </rPh>
    <rPh sb="6" eb="8">
      <t>シセツ</t>
    </rPh>
    <rPh sb="9" eb="11">
      <t>シュウゼン</t>
    </rPh>
    <rPh sb="12" eb="14">
      <t>コウシン</t>
    </rPh>
    <rPh sb="14" eb="15">
      <t>トウ</t>
    </rPh>
    <rPh sb="19" eb="21">
      <t>ヒヨウ</t>
    </rPh>
    <rPh sb="22" eb="24">
      <t>ゾウカ</t>
    </rPh>
    <rPh sb="25" eb="27">
      <t>ジンコウ</t>
    </rPh>
    <rPh sb="27" eb="29">
      <t>ゲンショウ</t>
    </rPh>
    <rPh sb="30" eb="31">
      <t>トモナ</t>
    </rPh>
    <rPh sb="32" eb="35">
      <t>シヨウリョウ</t>
    </rPh>
    <rPh sb="35" eb="37">
      <t>シュウニュウ</t>
    </rPh>
    <rPh sb="38" eb="40">
      <t>ゲンショウ</t>
    </rPh>
    <rPh sb="44" eb="46">
      <t>ケイエイ</t>
    </rPh>
    <rPh sb="46" eb="48">
      <t>ジョウキョウ</t>
    </rPh>
    <rPh sb="50" eb="51">
      <t>アク</t>
    </rPh>
    <rPh sb="51" eb="53">
      <t>エイキョウ</t>
    </rPh>
    <rPh sb="54" eb="56">
      <t>ヨソウ</t>
    </rPh>
    <rPh sb="64" eb="68">
      <t>リョウキ</t>
    </rPh>
    <rPh sb="74" eb="76">
      <t>エイギョウ</t>
    </rPh>
    <rPh sb="76" eb="78">
      <t>カンケイ</t>
    </rPh>
    <rPh sb="78" eb="80">
      <t>シセツ</t>
    </rPh>
    <rPh sb="81" eb="83">
      <t>シヨウ</t>
    </rPh>
    <rPh sb="83" eb="85">
      <t>ジョウキョウ</t>
    </rPh>
    <rPh sb="86" eb="87">
      <t>オオ</t>
    </rPh>
    <rPh sb="89" eb="91">
      <t>サユウ</t>
    </rPh>
    <rPh sb="97" eb="100">
      <t>タンキテキ</t>
    </rPh>
    <rPh sb="101" eb="103">
      <t>シュウエキ</t>
    </rPh>
    <rPh sb="104" eb="106">
      <t>ゾウゲン</t>
    </rPh>
    <rPh sb="107" eb="109">
      <t>ミコ</t>
    </rPh>
    <rPh sb="119" eb="121">
      <t>ナカ</t>
    </rPh>
    <rPh sb="146" eb="148">
      <t>ケンゼン</t>
    </rPh>
    <rPh sb="148" eb="150">
      <t>ケイエイ</t>
    </rPh>
    <rPh sb="151" eb="152">
      <t>オコナ</t>
    </rPh>
    <rPh sb="154" eb="156">
      <t>アンゼン</t>
    </rPh>
    <rPh sb="157" eb="159">
      <t>アンシン</t>
    </rPh>
    <rPh sb="160" eb="163">
      <t>スイドウスイ</t>
    </rPh>
    <rPh sb="164" eb="166">
      <t>テイキョウ</t>
    </rPh>
    <rPh sb="171" eb="173">
      <t>シセツ</t>
    </rPh>
    <rPh sb="174" eb="177">
      <t>トウハイゴウ</t>
    </rPh>
    <rPh sb="178" eb="180">
      <t>リョウキン</t>
    </rPh>
    <rPh sb="180" eb="182">
      <t>カイテイ</t>
    </rPh>
    <rPh sb="182" eb="183">
      <t>トウ</t>
    </rPh>
    <rPh sb="184" eb="186">
      <t>シヤ</t>
    </rPh>
    <rPh sb="187" eb="188">
      <t>イ</t>
    </rPh>
    <rPh sb="195" eb="197">
      <t>サクテイ</t>
    </rPh>
    <rPh sb="198" eb="199">
      <t>オコナ</t>
    </rPh>
    <rPh sb="206" eb="208">
      <t>コンゴ</t>
    </rPh>
    <rPh sb="210" eb="215">
      <t>ケイエイセ</t>
    </rPh>
    <rPh sb="215" eb="217">
      <t>ジゴ</t>
    </rPh>
    <rPh sb="217" eb="219">
      <t>ケンショウ</t>
    </rPh>
    <rPh sb="220" eb="221">
      <t>オコナ</t>
    </rPh>
    <rPh sb="226" eb="228">
      <t>ショウライ</t>
    </rPh>
    <rPh sb="232" eb="234">
      <t>ジゾク</t>
    </rPh>
    <rPh sb="234" eb="236">
      <t>カノウ</t>
    </rPh>
    <rPh sb="248" eb="250">
      <t>スイシン</t>
    </rPh>
    <rPh sb="252" eb="254">
      <t>テキセツ</t>
    </rPh>
    <rPh sb="255" eb="257">
      <t>ゲンカ</t>
    </rPh>
    <rPh sb="257" eb="259">
      <t>ケイサン</t>
    </rPh>
    <rPh sb="260" eb="261">
      <t>モト</t>
    </rPh>
    <rPh sb="263" eb="265">
      <t>リョウキン</t>
    </rPh>
    <rPh sb="265" eb="267">
      <t>スイジュン</t>
    </rPh>
    <rPh sb="268" eb="270">
      <t>セッテイ</t>
    </rPh>
    <rPh sb="276" eb="278">
      <t>コウエイ</t>
    </rPh>
    <rPh sb="278" eb="280">
      <t>キギョウ</t>
    </rPh>
    <rPh sb="280" eb="281">
      <t>ホウ</t>
    </rPh>
    <rPh sb="281" eb="283">
      <t>テキヨウ</t>
    </rPh>
    <rPh sb="284" eb="285">
      <t>ト</t>
    </rPh>
    <rPh sb="286" eb="287">
      <t>ク</t>
    </rPh>
    <rPh sb="289" eb="290">
      <t>イ</t>
    </rPh>
    <phoneticPr fontId="14"/>
  </si>
  <si>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</si>
  <si>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</si>
  <si>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</si>
  <si>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</si>
  <si>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</si>
  <si>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</si>
  <si>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</si>
  <si>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</si>
  <si>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</si>
  <si>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</si>
  <si>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</si>
  <si>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</si>
  <si>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</si>
  <si>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</si>
  <si>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</si>
  <si>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</si>
  <si>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</si>
  <si>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</si>
  <si>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</si>
  <si>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</si>
  <si>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</si>
  <si>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</si>
  <si>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</si>
  <si>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</si>
  <si>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</si>
  <si>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</si>
  <si>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</si>
  <si>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</si>
  <si>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</si>
  <si>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</si>
  <si>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</si>
  <si>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</si>
  <si>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</si>
  <si>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</si>
  <si>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</si>
  <si>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</si>
  <si>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</si>
  <si>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</si>
  <si>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</si>
  <si>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</si>
  <si>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</si>
  <si>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磐梯町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</si>
  <si>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</si>
  <si>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</si>
  <si>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</si>
  <si>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</si>
  <si>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</si>
  <si>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</si>
  <si>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</si>
  <si>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</si>
  <si>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</si>
  <si>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</si>
  <si>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</si>
  <si>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</si>
  <si>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</si>
  <si>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</si>
  <si>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</si>
  <si>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収益的収支比率については単年度黒字経営を示す100％以上を維持していますが、人口減少や節水機器の普及による使用料の減少および老朽化した施設の維持管理に係る経費の増加により、収支比率の低下が懸念されます。 
　現在、企業債残高対給水収益比率は償還のみを行っているため、全国・類似団体平均に比べ低い値を示していますが、今後老朽化した給配水施設の大規模な修繕や改修の必要が生じた場合には債務の増加が見込まれ、値の上昇が危惧されます。
　料金回収率は全国・類似団体平均より高いものとなっていますが、引き続き料金収入の確保に努めていく必要があります。
　今後も健全経営を維持するため、更なる経費の節減や有収率の向上対策が求められます。
　</t>
    <rPh sb="2" eb="4">
      <t>シュウエキ</t>
    </rPh>
    <rPh sb="4" eb="5">
      <t>テキ</t>
    </rPh>
    <rPh sb="5" eb="7">
      <t>シュウシ</t>
    </rPh>
    <rPh sb="7" eb="9">
      <t>ヒリツ</t>
    </rPh>
    <rPh sb="14" eb="17">
      <t>タンネンド</t>
    </rPh>
    <rPh sb="17" eb="19">
      <t>クロジ</t>
    </rPh>
    <rPh sb="19" eb="21">
      <t>ケイエイ</t>
    </rPh>
    <rPh sb="22" eb="23">
      <t>シメ</t>
    </rPh>
    <rPh sb="28" eb="30">
      <t>イジョウ</t>
    </rPh>
    <rPh sb="31" eb="33">
      <t>イジ</t>
    </rPh>
    <rPh sb="40" eb="42">
      <t>ジンコウ</t>
    </rPh>
    <rPh sb="42" eb="44">
      <t>ゲンショウ</t>
    </rPh>
    <rPh sb="45" eb="47">
      <t>セッスイ</t>
    </rPh>
    <rPh sb="47" eb="49">
      <t>キキ</t>
    </rPh>
    <rPh sb="50" eb="52">
      <t>フキュウ</t>
    </rPh>
    <rPh sb="55" eb="58">
      <t>シヨウリョウ</t>
    </rPh>
    <rPh sb="59" eb="61">
      <t>ゲンショウ</t>
    </rPh>
    <rPh sb="64" eb="67">
      <t>ロウキュウカ</t>
    </rPh>
    <rPh sb="69" eb="71">
      <t>シセツ</t>
    </rPh>
    <rPh sb="72" eb="74">
      <t>イジ</t>
    </rPh>
    <rPh sb="74" eb="76">
      <t>カンリ</t>
    </rPh>
    <rPh sb="77" eb="78">
      <t>カカ</t>
    </rPh>
    <rPh sb="79" eb="81">
      <t>ケイヒ</t>
    </rPh>
    <rPh sb="82" eb="84">
      <t>ゾウカ</t>
    </rPh>
    <rPh sb="88" eb="90">
      <t>シュウシ</t>
    </rPh>
    <rPh sb="90" eb="92">
      <t>ヒリツ</t>
    </rPh>
    <rPh sb="93" eb="95">
      <t>テイカ</t>
    </rPh>
    <rPh sb="96" eb="98">
      <t>ケネン</t>
    </rPh>
    <rPh sb="106" eb="108">
      <t>ゲンザイ</t>
    </rPh>
    <rPh sb="109" eb="111">
      <t>キギョウ</t>
    </rPh>
    <rPh sb="111" eb="112">
      <t>サイ</t>
    </rPh>
    <rPh sb="112" eb="114">
      <t>ザンダカ</t>
    </rPh>
    <rPh sb="114" eb="115">
      <t>タイ</t>
    </rPh>
    <rPh sb="115" eb="117">
      <t>キュウスイ</t>
    </rPh>
    <rPh sb="117" eb="119">
      <t>シュウエキ</t>
    </rPh>
    <rPh sb="119" eb="121">
      <t>ヒリツ</t>
    </rPh>
    <rPh sb="122" eb="124">
      <t>ショウカン</t>
    </rPh>
    <rPh sb="127" eb="128">
      <t>オコナ</t>
    </rPh>
    <rPh sb="151" eb="152">
      <t>シメ</t>
    </rPh>
    <rPh sb="159" eb="161">
      <t>コンゴ</t>
    </rPh>
    <rPh sb="161" eb="164">
      <t>ロウキュウカ</t>
    </rPh>
    <rPh sb="169" eb="171">
      <t>シセツ</t>
    </rPh>
    <rPh sb="172" eb="175">
      <t>ダイキボ</t>
    </rPh>
    <rPh sb="176" eb="178">
      <t>シュウゼン</t>
    </rPh>
    <rPh sb="179" eb="181">
      <t>カイシュウ</t>
    </rPh>
    <rPh sb="182" eb="184">
      <t>ヒツヨウ</t>
    </rPh>
    <rPh sb="185" eb="186">
      <t>ショウ</t>
    </rPh>
    <rPh sb="188" eb="190">
      <t>バアイ</t>
    </rPh>
    <rPh sb="192" eb="194">
      <t>サイム</t>
    </rPh>
    <rPh sb="195" eb="197">
      <t>ゾウカ</t>
    </rPh>
    <rPh sb="198" eb="200">
      <t>ミコ</t>
    </rPh>
    <rPh sb="203" eb="204">
      <t>アタイ</t>
    </rPh>
    <rPh sb="205" eb="207">
      <t>ジョウショウ</t>
    </rPh>
    <rPh sb="208" eb="210">
      <t>キグ</t>
    </rPh>
    <rPh sb="247" eb="248">
      <t>ヒ</t>
    </rPh>
    <rPh sb="249" eb="250">
      <t>ツヅ</t>
    </rPh>
    <rPh sb="251" eb="253">
      <t>リョウキン</t>
    </rPh>
    <rPh sb="253" eb="255">
      <t>シュウニュウ</t>
    </rPh>
    <rPh sb="256" eb="258">
      <t>カクホ</t>
    </rPh>
    <rPh sb="259" eb="260">
      <t>ツト</t>
    </rPh>
    <rPh sb="264" eb="266">
      <t>ヒツヨウ</t>
    </rPh>
    <rPh sb="274" eb="276">
      <t>コンゴ</t>
    </rPh>
    <rPh sb="277" eb="282">
      <t>ケンゼン</t>
    </rPh>
    <rPh sb="282" eb="284">
      <t>イジ</t>
    </rPh>
    <rPh sb="289" eb="290">
      <t>サラ</t>
    </rPh>
    <rPh sb="292" eb="294">
      <t>ケイヒ</t>
    </rPh>
    <rPh sb="295" eb="297">
      <t>セツゲン</t>
    </rPh>
    <rPh sb="298" eb="300">
      <t>ユウシュウ</t>
    </rPh>
    <rPh sb="300" eb="301">
      <t>リツ</t>
    </rPh>
    <rPh sb="302" eb="304">
      <t>コウジョウ</t>
    </rPh>
    <rPh sb="304" eb="306">
      <t>タイサク</t>
    </rPh>
    <rPh sb="307" eb="308">
      <t>モト</t>
    </rPh>
    <phoneticPr fontId="15"/>
  </si>
  <si>
    <t>　管路については下水道の布設にあわせて老朽管の更新を実施しほぼ終了していますが、残っている老朽管については、補助事業等を活用し計画的に更新しています。
　今後は老朽化している水源・配水池・ポンプ場等の機器、設備や施設について、アセットマネジメントや点検結果に基づき修繕や統廃合も視野に入れた更新を行っていきます。</t>
    <rPh sb="1" eb="3">
      <t>カンロ</t>
    </rPh>
    <rPh sb="8" eb="11">
      <t>ゲスイドウ</t>
    </rPh>
    <rPh sb="12" eb="14">
      <t>フセツ</t>
    </rPh>
    <rPh sb="19" eb="21">
      <t>ロウキュウ</t>
    </rPh>
    <rPh sb="21" eb="22">
      <t>カン</t>
    </rPh>
    <rPh sb="23" eb="25">
      <t>コウシン</t>
    </rPh>
    <rPh sb="26" eb="28">
      <t>ジッシ</t>
    </rPh>
    <rPh sb="31" eb="33">
      <t>シュウリョウ</t>
    </rPh>
    <rPh sb="40" eb="41">
      <t>ノコ</t>
    </rPh>
    <rPh sb="45" eb="47">
      <t>ロウキュウ</t>
    </rPh>
    <rPh sb="47" eb="48">
      <t>カン</t>
    </rPh>
    <rPh sb="54" eb="56">
      <t>ホジョ</t>
    </rPh>
    <rPh sb="56" eb="58">
      <t>ジギョウ</t>
    </rPh>
    <rPh sb="58" eb="59">
      <t>トウ</t>
    </rPh>
    <rPh sb="60" eb="62">
      <t>カツヨウ</t>
    </rPh>
    <rPh sb="63" eb="66">
      <t>ケイカクテキ</t>
    </rPh>
    <rPh sb="67" eb="69">
      <t>コウシン</t>
    </rPh>
    <rPh sb="77" eb="79">
      <t>コンゴ</t>
    </rPh>
    <rPh sb="80" eb="83">
      <t>ロウキュウカ</t>
    </rPh>
    <rPh sb="87" eb="89">
      <t>スイゲン</t>
    </rPh>
    <rPh sb="90" eb="93">
      <t>ハイスイチ</t>
    </rPh>
    <rPh sb="97" eb="99">
      <t>バナド</t>
    </rPh>
    <rPh sb="100" eb="102">
      <t>キキ</t>
    </rPh>
    <rPh sb="103" eb="105">
      <t>セツビ</t>
    </rPh>
    <rPh sb="106" eb="108">
      <t>シセツ</t>
    </rPh>
    <rPh sb="124" eb="126">
      <t>テンケン</t>
    </rPh>
    <rPh sb="126" eb="128">
      <t>ケッカ</t>
    </rPh>
    <rPh sb="129" eb="130">
      <t>モト</t>
    </rPh>
    <rPh sb="132" eb="134">
      <t>シュウゼン</t>
    </rPh>
    <rPh sb="135" eb="138">
      <t>トウハイゴウ</t>
    </rPh>
    <rPh sb="139" eb="141">
      <t>シヤ</t>
    </rPh>
    <rPh sb="142" eb="143">
      <t>イ</t>
    </rPh>
    <rPh sb="145" eb="147">
      <t>コウシン</t>
    </rPh>
    <rPh sb="148" eb="149">
      <t>オコナ</t>
    </rPh>
    <phoneticPr fontId="15"/>
  </si>
</sst>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游ゴシック"/>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formatCode="#,##0.00;&quot;△&quot;#,##0.00">
                  <c:v>0</c:v>
                </c:pt>
                <c:pt idx="2">
                  <c:v>0.22</c:v>
                </c:pt>
                <c:pt idx="3">
                  <c:v>0.17</c:v>
                </c:pt>
                <c:pt idx="4">
                  <c:v>0.24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0.53</c:v>
                </c:pt>
                <c:pt idx="1">
                  <c:v>0.72</c:v>
                </c:pt>
                <c:pt idx="2">
                  <c:v>0.53</c:v>
                </c:pt>
                <c:pt idx="3">
                  <c:v>0.71</c:v>
                </c:pt>
                <c:pt idx="4">
                  <c:v>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40.78</c:v>
                </c:pt>
                <c:pt idx="1">
                  <c:v>42.42</c:v>
                </c:pt>
                <c:pt idx="2">
                  <c:v>43.69</c:v>
                </c:pt>
                <c:pt idx="3">
                  <c:v>38.04</c:v>
                </c:pt>
                <c:pt idx="4">
                  <c:v>32.909999999999997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55.9</c:v>
                </c:pt>
                <c:pt idx="1">
                  <c:v>57.3</c:v>
                </c:pt>
                <c:pt idx="2">
                  <c:v>56.76</c:v>
                </c:pt>
                <c:pt idx="3">
                  <c:v>56.04</c:v>
                </c:pt>
                <c:pt idx="4">
                  <c:v>58.52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81.67</c:v>
                </c:pt>
                <c:pt idx="1">
                  <c:v>79.61</c:v>
                </c:pt>
                <c:pt idx="2">
                  <c:v>79.03</c:v>
                </c:pt>
                <c:pt idx="3">
                  <c:v>83.55</c:v>
                </c:pt>
                <c:pt idx="4">
                  <c:v>84.99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73.28</c:v>
                </c:pt>
                <c:pt idx="1">
                  <c:v>72.42</c:v>
                </c:pt>
                <c:pt idx="2">
                  <c:v>73.069999999999993</c:v>
                </c:pt>
                <c:pt idx="3">
                  <c:v>72.78</c:v>
                </c:pt>
                <c:pt idx="4">
                  <c:v>71.33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117.91</c:v>
                </c:pt>
                <c:pt idx="1">
                  <c:v>120.81</c:v>
                </c:pt>
                <c:pt idx="2">
                  <c:v>107.2</c:v>
                </c:pt>
                <c:pt idx="3">
                  <c:v>118.55</c:v>
                </c:pt>
                <c:pt idx="4">
                  <c:v>109.05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77.56</c:v>
                </c:pt>
                <c:pt idx="1">
                  <c:v>78.510000000000005</c:v>
                </c:pt>
                <c:pt idx="2">
                  <c:v>77.91</c:v>
                </c:pt>
                <c:pt idx="3">
                  <c:v>79.099999999999994</c:v>
                </c:pt>
                <c:pt idx="4">
                  <c:v>79.33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24.27</c:v>
                </c:pt>
                <c:pt idx="1">
                  <c:v>20.71</c:v>
                </c:pt>
                <c:pt idx="2">
                  <c:v>17.510000000000002</c:v>
                </c:pt>
                <c:pt idx="3">
                  <c:v>15.49</c:v>
                </c:pt>
                <c:pt idx="4">
                  <c:v>14.91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1144.79</c:v>
                </c:pt>
                <c:pt idx="1">
                  <c:v>1061.58</c:v>
                </c:pt>
                <c:pt idx="2">
                  <c:v>1007.7</c:v>
                </c:pt>
                <c:pt idx="3">
                  <c:v>1018.52</c:v>
                </c:pt>
                <c:pt idx="4">
                  <c:v>949.61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83.06</c:v>
                </c:pt>
                <c:pt idx="1">
                  <c:v>86.97</c:v>
                </c:pt>
                <c:pt idx="2">
                  <c:v>76.91</c:v>
                </c:pt>
                <c:pt idx="3">
                  <c:v>84.33</c:v>
                </c:pt>
                <c:pt idx="4">
                  <c:v>74.599999999999994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56.04</c:v>
                </c:pt>
                <c:pt idx="1">
                  <c:v>58.52</c:v>
                </c:pt>
                <c:pt idx="2">
                  <c:v>59.22</c:v>
                </c:pt>
                <c:pt idx="3">
                  <c:v>58.79</c:v>
                </c:pt>
                <c:pt idx="4">
                  <c:v>58.41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214.1</c:v>
                </c:pt>
                <c:pt idx="1">
                  <c:v>205.29</c:v>
                </c:pt>
                <c:pt idx="2">
                  <c:v>230.11</c:v>
                </c:pt>
                <c:pt idx="3">
                  <c:v>213.65</c:v>
                </c:pt>
                <c:pt idx="4">
                  <c:v>243.98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304.35000000000002</c:v>
                </c:pt>
                <c:pt idx="1">
                  <c:v>296.3</c:v>
                </c:pt>
                <c:pt idx="2">
                  <c:v>292.89999999999998</c:v>
                </c:pt>
                <c:pt idx="3">
                  <c:v>298.25</c:v>
                </c:pt>
                <c:pt idx="4">
                  <c:v>303.27999999999997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【78.36】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【949.15】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【71.88】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【288.19】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S6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磐梯町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2">
        <f>データ!$R$6</f>
        <v>3407</v>
      </c>
      <c r="AM8" s="22"/>
      <c r="AN8" s="22"/>
      <c r="AO8" s="22"/>
      <c r="AP8" s="22"/>
      <c r="AQ8" s="22"/>
      <c r="AR8" s="22"/>
      <c r="AS8" s="22"/>
      <c r="AT8" s="7">
        <f>データ!$S$6</f>
        <v>59.77</v>
      </c>
      <c r="AU8" s="7"/>
      <c r="AV8" s="7"/>
      <c r="AW8" s="7"/>
      <c r="AX8" s="7"/>
      <c r="AY8" s="7"/>
      <c r="AZ8" s="7"/>
      <c r="BA8" s="7"/>
      <c r="BB8" s="7">
        <f>データ!$T$6</f>
        <v>57</v>
      </c>
      <c r="BC8" s="7"/>
      <c r="BD8" s="7"/>
      <c r="BE8" s="7"/>
      <c r="BF8" s="7"/>
      <c r="BG8" s="7"/>
      <c r="BH8" s="7"/>
      <c r="BI8" s="7"/>
      <c r="BJ8" s="3"/>
      <c r="BK8" s="3"/>
      <c r="BL8" s="28" t="s">
        <v>9</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99.44</v>
      </c>
      <c r="Q10" s="7"/>
      <c r="R10" s="7"/>
      <c r="S10" s="7"/>
      <c r="T10" s="7"/>
      <c r="U10" s="7"/>
      <c r="V10" s="7"/>
      <c r="W10" s="22">
        <f>データ!$Q$6</f>
        <v>3208</v>
      </c>
      <c r="X10" s="22"/>
      <c r="Y10" s="22"/>
      <c r="Z10" s="22"/>
      <c r="AA10" s="22"/>
      <c r="AB10" s="22"/>
      <c r="AC10" s="22"/>
      <c r="AD10" s="2"/>
      <c r="AE10" s="2"/>
      <c r="AF10" s="2"/>
      <c r="AG10" s="2"/>
      <c r="AH10" s="2"/>
      <c r="AI10" s="2"/>
      <c r="AJ10" s="2"/>
      <c r="AK10" s="2"/>
      <c r="AL10" s="22">
        <f>データ!$U$6</f>
        <v>3377</v>
      </c>
      <c r="AM10" s="22"/>
      <c r="AN10" s="22"/>
      <c r="AO10" s="22"/>
      <c r="AP10" s="22"/>
      <c r="AQ10" s="22"/>
      <c r="AR10" s="22"/>
      <c r="AS10" s="22"/>
      <c r="AT10" s="7">
        <f>データ!$V$6</f>
        <v>36.06</v>
      </c>
      <c r="AU10" s="7"/>
      <c r="AV10" s="7"/>
      <c r="AW10" s="7"/>
      <c r="AX10" s="7"/>
      <c r="AY10" s="7"/>
      <c r="AZ10" s="7"/>
      <c r="BA10" s="7"/>
      <c r="BB10" s="7">
        <f>データ!$W$6</f>
        <v>93.65</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112</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6</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54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44</v>
      </c>
      <c r="C84" s="12"/>
      <c r="D84" s="12"/>
      <c r="E84" s="12" t="s">
        <v>46</v>
      </c>
      <c r="F84" s="12" t="s">
        <v>48</v>
      </c>
      <c r="G84" s="12" t="s">
        <v>49</v>
      </c>
      <c r="H84" s="12" t="s">
        <v>0</v>
      </c>
      <c r="I84" s="12" t="s">
        <v>5</v>
      </c>
      <c r="J84" s="12" t="s">
        <v>28</v>
      </c>
      <c r="K84" s="12" t="s">
        <v>50</v>
      </c>
      <c r="L84" s="12" t="s">
        <v>52</v>
      </c>
      <c r="M84" s="12" t="s">
        <v>34</v>
      </c>
      <c r="N84" s="12" t="s">
        <v>53</v>
      </c>
      <c r="O84" s="12" t="s">
        <v>56</v>
      </c>
    </row>
    <row r="85" spans="1:78" hidden="1">
      <c r="B85" s="12"/>
      <c r="C85" s="12"/>
      <c r="D85" s="12"/>
      <c r="E85" s="12" t="str">
        <f>データ!AH6</f>
        <v>【78.36】</v>
      </c>
      <c r="F85" s="12" t="s">
        <v>39</v>
      </c>
      <c r="G85" s="12" t="s">
        <v>39</v>
      </c>
      <c r="H85" s="12" t="str">
        <f>データ!BO6</f>
        <v>【949.15】</v>
      </c>
      <c r="I85" s="12" t="str">
        <f>データ!BZ6</f>
        <v>【55.87】</v>
      </c>
      <c r="J85" s="12" t="str">
        <f>データ!CK6</f>
        <v>【288.19】</v>
      </c>
      <c r="K85" s="12" t="str">
        <f>データ!CV6</f>
        <v>【56.31】</v>
      </c>
      <c r="L85" s="12" t="str">
        <f>データ!DG6</f>
        <v>【71.88】</v>
      </c>
      <c r="M85" s="12" t="s">
        <v>39</v>
      </c>
      <c r="N85" s="12" t="s">
        <v>39</v>
      </c>
      <c r="O85" s="12" t="str">
        <f>データ!EN6</f>
        <v>【0.80】</v>
      </c>
    </row>
  </sheetData>
  <sheetProtection algorithmName="SHA-512" hashValue="xPELJNB6jPW8cD9KOXA8lLGuzv1kjtDFRM3tA+rS0u/CNP+Ui4aTKBXpdzehffZlts/KG0nPFjqZ13nUsD/pTw==" saltValue="0u/QDurU0F0TMaHLVk6It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57</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51</v>
      </c>
      <c r="C3" s="62" t="s">
        <v>16</v>
      </c>
      <c r="D3" s="62" t="s">
        <v>58</v>
      </c>
      <c r="E3" s="62" t="s">
        <v>60</v>
      </c>
      <c r="F3" s="62" t="s">
        <v>59</v>
      </c>
      <c r="G3" s="62" t="s">
        <v>27</v>
      </c>
      <c r="H3" s="70" t="s">
        <v>31</v>
      </c>
      <c r="I3" s="73"/>
      <c r="J3" s="73"/>
      <c r="K3" s="73"/>
      <c r="L3" s="73"/>
      <c r="M3" s="73"/>
      <c r="N3" s="73"/>
      <c r="O3" s="73"/>
      <c r="P3" s="73"/>
      <c r="Q3" s="73"/>
      <c r="R3" s="73"/>
      <c r="S3" s="73"/>
      <c r="T3" s="73"/>
      <c r="U3" s="73"/>
      <c r="V3" s="73"/>
      <c r="W3" s="77"/>
      <c r="X3" s="79" t="s">
        <v>55</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60" t="s">
        <v>61</v>
      </c>
      <c r="B4" s="63"/>
      <c r="C4" s="63"/>
      <c r="D4" s="63"/>
      <c r="E4" s="63"/>
      <c r="F4" s="63"/>
      <c r="G4" s="63"/>
      <c r="H4" s="71"/>
      <c r="I4" s="74"/>
      <c r="J4" s="74"/>
      <c r="K4" s="74"/>
      <c r="L4" s="74"/>
      <c r="M4" s="74"/>
      <c r="N4" s="74"/>
      <c r="O4" s="74"/>
      <c r="P4" s="74"/>
      <c r="Q4" s="74"/>
      <c r="R4" s="74"/>
      <c r="S4" s="74"/>
      <c r="T4" s="74"/>
      <c r="U4" s="74"/>
      <c r="V4" s="74"/>
      <c r="W4" s="78"/>
      <c r="X4" s="80" t="s">
        <v>26</v>
      </c>
      <c r="Y4" s="80"/>
      <c r="Z4" s="80"/>
      <c r="AA4" s="80"/>
      <c r="AB4" s="80"/>
      <c r="AC4" s="80"/>
      <c r="AD4" s="80"/>
      <c r="AE4" s="80"/>
      <c r="AF4" s="80"/>
      <c r="AG4" s="80"/>
      <c r="AH4" s="80"/>
      <c r="AI4" s="80" t="s">
        <v>45</v>
      </c>
      <c r="AJ4" s="80"/>
      <c r="AK4" s="80"/>
      <c r="AL4" s="80"/>
      <c r="AM4" s="80"/>
      <c r="AN4" s="80"/>
      <c r="AO4" s="80"/>
      <c r="AP4" s="80"/>
      <c r="AQ4" s="80"/>
      <c r="AR4" s="80"/>
      <c r="AS4" s="80"/>
      <c r="AT4" s="80" t="s">
        <v>41</v>
      </c>
      <c r="AU4" s="80"/>
      <c r="AV4" s="80"/>
      <c r="AW4" s="80"/>
      <c r="AX4" s="80"/>
      <c r="AY4" s="80"/>
      <c r="AZ4" s="80"/>
      <c r="BA4" s="80"/>
      <c r="BB4" s="80"/>
      <c r="BC4" s="80"/>
      <c r="BD4" s="80"/>
      <c r="BE4" s="80" t="s">
        <v>63</v>
      </c>
      <c r="BF4" s="80"/>
      <c r="BG4" s="80"/>
      <c r="BH4" s="80"/>
      <c r="BI4" s="80"/>
      <c r="BJ4" s="80"/>
      <c r="BK4" s="80"/>
      <c r="BL4" s="80"/>
      <c r="BM4" s="80"/>
      <c r="BN4" s="80"/>
      <c r="BO4" s="80"/>
      <c r="BP4" s="80" t="s">
        <v>36</v>
      </c>
      <c r="BQ4" s="80"/>
      <c r="BR4" s="80"/>
      <c r="BS4" s="80"/>
      <c r="BT4" s="80"/>
      <c r="BU4" s="80"/>
      <c r="BV4" s="80"/>
      <c r="BW4" s="80"/>
      <c r="BX4" s="80"/>
      <c r="BY4" s="80"/>
      <c r="BZ4" s="80"/>
      <c r="CA4" s="80" t="s">
        <v>64</v>
      </c>
      <c r="CB4" s="80"/>
      <c r="CC4" s="80"/>
      <c r="CD4" s="80"/>
      <c r="CE4" s="80"/>
      <c r="CF4" s="80"/>
      <c r="CG4" s="80"/>
      <c r="CH4" s="80"/>
      <c r="CI4" s="80"/>
      <c r="CJ4" s="80"/>
      <c r="CK4" s="80"/>
      <c r="CL4" s="80" t="s">
        <v>66</v>
      </c>
      <c r="CM4" s="80"/>
      <c r="CN4" s="80"/>
      <c r="CO4" s="80"/>
      <c r="CP4" s="80"/>
      <c r="CQ4" s="80"/>
      <c r="CR4" s="80"/>
      <c r="CS4" s="80"/>
      <c r="CT4" s="80"/>
      <c r="CU4" s="80"/>
      <c r="CV4" s="80"/>
      <c r="CW4" s="80" t="s">
        <v>67</v>
      </c>
      <c r="CX4" s="80"/>
      <c r="CY4" s="80"/>
      <c r="CZ4" s="80"/>
      <c r="DA4" s="80"/>
      <c r="DB4" s="80"/>
      <c r="DC4" s="80"/>
      <c r="DD4" s="80"/>
      <c r="DE4" s="80"/>
      <c r="DF4" s="80"/>
      <c r="DG4" s="80"/>
      <c r="DH4" s="80" t="s">
        <v>68</v>
      </c>
      <c r="DI4" s="80"/>
      <c r="DJ4" s="80"/>
      <c r="DK4" s="80"/>
      <c r="DL4" s="80"/>
      <c r="DM4" s="80"/>
      <c r="DN4" s="80"/>
      <c r="DO4" s="80"/>
      <c r="DP4" s="80"/>
      <c r="DQ4" s="80"/>
      <c r="DR4" s="80"/>
      <c r="DS4" s="80" t="s">
        <v>62</v>
      </c>
      <c r="DT4" s="80"/>
      <c r="DU4" s="80"/>
      <c r="DV4" s="80"/>
      <c r="DW4" s="80"/>
      <c r="DX4" s="80"/>
      <c r="DY4" s="80"/>
      <c r="DZ4" s="80"/>
      <c r="EA4" s="80"/>
      <c r="EB4" s="80"/>
      <c r="EC4" s="80"/>
      <c r="ED4" s="80" t="s">
        <v>69</v>
      </c>
      <c r="EE4" s="80"/>
      <c r="EF4" s="80"/>
      <c r="EG4" s="80"/>
      <c r="EH4" s="80"/>
      <c r="EI4" s="80"/>
      <c r="EJ4" s="80"/>
      <c r="EK4" s="80"/>
      <c r="EL4" s="80"/>
      <c r="EM4" s="80"/>
      <c r="EN4" s="80"/>
    </row>
    <row r="5" spans="1:144">
      <c r="A5" s="60" t="s">
        <v>29</v>
      </c>
      <c r="B5" s="64"/>
      <c r="C5" s="64"/>
      <c r="D5" s="64"/>
      <c r="E5" s="64"/>
      <c r="F5" s="64"/>
      <c r="G5" s="64"/>
      <c r="H5" s="72" t="s">
        <v>15</v>
      </c>
      <c r="I5" s="72" t="s">
        <v>70</v>
      </c>
      <c r="J5" s="72" t="s">
        <v>71</v>
      </c>
      <c r="K5" s="72" t="s">
        <v>72</v>
      </c>
      <c r="L5" s="72" t="s">
        <v>73</v>
      </c>
      <c r="M5" s="72" t="s">
        <v>74</v>
      </c>
      <c r="N5" s="72" t="s">
        <v>75</v>
      </c>
      <c r="O5" s="72" t="s">
        <v>76</v>
      </c>
      <c r="P5" s="72" t="s">
        <v>77</v>
      </c>
      <c r="Q5" s="72" t="s">
        <v>78</v>
      </c>
      <c r="R5" s="72" t="s">
        <v>79</v>
      </c>
      <c r="S5" s="72" t="s">
        <v>80</v>
      </c>
      <c r="T5" s="72" t="s">
        <v>65</v>
      </c>
      <c r="U5" s="72" t="s">
        <v>81</v>
      </c>
      <c r="V5" s="72" t="s">
        <v>82</v>
      </c>
      <c r="W5" s="72" t="s">
        <v>83</v>
      </c>
      <c r="X5" s="72" t="s">
        <v>84</v>
      </c>
      <c r="Y5" s="72" t="s">
        <v>85</v>
      </c>
      <c r="Z5" s="72" t="s">
        <v>86</v>
      </c>
      <c r="AA5" s="72" t="s">
        <v>87</v>
      </c>
      <c r="AB5" s="72" t="s">
        <v>88</v>
      </c>
      <c r="AC5" s="72" t="s">
        <v>90</v>
      </c>
      <c r="AD5" s="72" t="s">
        <v>91</v>
      </c>
      <c r="AE5" s="72" t="s">
        <v>92</v>
      </c>
      <c r="AF5" s="72" t="s">
        <v>93</v>
      </c>
      <c r="AG5" s="72" t="s">
        <v>94</v>
      </c>
      <c r="AH5" s="72" t="s">
        <v>44</v>
      </c>
      <c r="AI5" s="72" t="s">
        <v>84</v>
      </c>
      <c r="AJ5" s="72" t="s">
        <v>85</v>
      </c>
      <c r="AK5" s="72" t="s">
        <v>86</v>
      </c>
      <c r="AL5" s="72" t="s">
        <v>87</v>
      </c>
      <c r="AM5" s="72" t="s">
        <v>88</v>
      </c>
      <c r="AN5" s="72" t="s">
        <v>90</v>
      </c>
      <c r="AO5" s="72" t="s">
        <v>91</v>
      </c>
      <c r="AP5" s="72" t="s">
        <v>92</v>
      </c>
      <c r="AQ5" s="72" t="s">
        <v>93</v>
      </c>
      <c r="AR5" s="72" t="s">
        <v>94</v>
      </c>
      <c r="AS5" s="72" t="s">
        <v>89</v>
      </c>
      <c r="AT5" s="72" t="s">
        <v>84</v>
      </c>
      <c r="AU5" s="72" t="s">
        <v>85</v>
      </c>
      <c r="AV5" s="72" t="s">
        <v>86</v>
      </c>
      <c r="AW5" s="72" t="s">
        <v>87</v>
      </c>
      <c r="AX5" s="72" t="s">
        <v>88</v>
      </c>
      <c r="AY5" s="72" t="s">
        <v>90</v>
      </c>
      <c r="AZ5" s="72" t="s">
        <v>91</v>
      </c>
      <c r="BA5" s="72" t="s">
        <v>92</v>
      </c>
      <c r="BB5" s="72" t="s">
        <v>93</v>
      </c>
      <c r="BC5" s="72" t="s">
        <v>94</v>
      </c>
      <c r="BD5" s="72" t="s">
        <v>89</v>
      </c>
      <c r="BE5" s="72" t="s">
        <v>84</v>
      </c>
      <c r="BF5" s="72" t="s">
        <v>85</v>
      </c>
      <c r="BG5" s="72" t="s">
        <v>86</v>
      </c>
      <c r="BH5" s="72" t="s">
        <v>87</v>
      </c>
      <c r="BI5" s="72" t="s">
        <v>88</v>
      </c>
      <c r="BJ5" s="72" t="s">
        <v>90</v>
      </c>
      <c r="BK5" s="72" t="s">
        <v>91</v>
      </c>
      <c r="BL5" s="72" t="s">
        <v>92</v>
      </c>
      <c r="BM5" s="72" t="s">
        <v>93</v>
      </c>
      <c r="BN5" s="72" t="s">
        <v>94</v>
      </c>
      <c r="BO5" s="72" t="s">
        <v>89</v>
      </c>
      <c r="BP5" s="72" t="s">
        <v>84</v>
      </c>
      <c r="BQ5" s="72" t="s">
        <v>85</v>
      </c>
      <c r="BR5" s="72" t="s">
        <v>86</v>
      </c>
      <c r="BS5" s="72" t="s">
        <v>87</v>
      </c>
      <c r="BT5" s="72" t="s">
        <v>88</v>
      </c>
      <c r="BU5" s="72" t="s">
        <v>90</v>
      </c>
      <c r="BV5" s="72" t="s">
        <v>91</v>
      </c>
      <c r="BW5" s="72" t="s">
        <v>92</v>
      </c>
      <c r="BX5" s="72" t="s">
        <v>93</v>
      </c>
      <c r="BY5" s="72" t="s">
        <v>94</v>
      </c>
      <c r="BZ5" s="72" t="s">
        <v>89</v>
      </c>
      <c r="CA5" s="72" t="s">
        <v>84</v>
      </c>
      <c r="CB5" s="72" t="s">
        <v>85</v>
      </c>
      <c r="CC5" s="72" t="s">
        <v>86</v>
      </c>
      <c r="CD5" s="72" t="s">
        <v>87</v>
      </c>
      <c r="CE5" s="72" t="s">
        <v>88</v>
      </c>
      <c r="CF5" s="72" t="s">
        <v>90</v>
      </c>
      <c r="CG5" s="72" t="s">
        <v>91</v>
      </c>
      <c r="CH5" s="72" t="s">
        <v>92</v>
      </c>
      <c r="CI5" s="72" t="s">
        <v>93</v>
      </c>
      <c r="CJ5" s="72" t="s">
        <v>94</v>
      </c>
      <c r="CK5" s="72" t="s">
        <v>89</v>
      </c>
      <c r="CL5" s="72" t="s">
        <v>84</v>
      </c>
      <c r="CM5" s="72" t="s">
        <v>85</v>
      </c>
      <c r="CN5" s="72" t="s">
        <v>86</v>
      </c>
      <c r="CO5" s="72" t="s">
        <v>87</v>
      </c>
      <c r="CP5" s="72" t="s">
        <v>88</v>
      </c>
      <c r="CQ5" s="72" t="s">
        <v>90</v>
      </c>
      <c r="CR5" s="72" t="s">
        <v>91</v>
      </c>
      <c r="CS5" s="72" t="s">
        <v>92</v>
      </c>
      <c r="CT5" s="72" t="s">
        <v>93</v>
      </c>
      <c r="CU5" s="72" t="s">
        <v>94</v>
      </c>
      <c r="CV5" s="72" t="s">
        <v>89</v>
      </c>
      <c r="CW5" s="72" t="s">
        <v>84</v>
      </c>
      <c r="CX5" s="72" t="s">
        <v>85</v>
      </c>
      <c r="CY5" s="72" t="s">
        <v>86</v>
      </c>
      <c r="CZ5" s="72" t="s">
        <v>87</v>
      </c>
      <c r="DA5" s="72" t="s">
        <v>88</v>
      </c>
      <c r="DB5" s="72" t="s">
        <v>90</v>
      </c>
      <c r="DC5" s="72" t="s">
        <v>91</v>
      </c>
      <c r="DD5" s="72" t="s">
        <v>92</v>
      </c>
      <c r="DE5" s="72" t="s">
        <v>93</v>
      </c>
      <c r="DF5" s="72" t="s">
        <v>94</v>
      </c>
      <c r="DG5" s="72" t="s">
        <v>89</v>
      </c>
      <c r="DH5" s="72" t="s">
        <v>84</v>
      </c>
      <c r="DI5" s="72" t="s">
        <v>85</v>
      </c>
      <c r="DJ5" s="72" t="s">
        <v>86</v>
      </c>
      <c r="DK5" s="72" t="s">
        <v>87</v>
      </c>
      <c r="DL5" s="72" t="s">
        <v>88</v>
      </c>
      <c r="DM5" s="72" t="s">
        <v>90</v>
      </c>
      <c r="DN5" s="72" t="s">
        <v>91</v>
      </c>
      <c r="DO5" s="72" t="s">
        <v>92</v>
      </c>
      <c r="DP5" s="72" t="s">
        <v>93</v>
      </c>
      <c r="DQ5" s="72" t="s">
        <v>94</v>
      </c>
      <c r="DR5" s="72" t="s">
        <v>89</v>
      </c>
      <c r="DS5" s="72" t="s">
        <v>84</v>
      </c>
      <c r="DT5" s="72" t="s">
        <v>85</v>
      </c>
      <c r="DU5" s="72" t="s">
        <v>86</v>
      </c>
      <c r="DV5" s="72" t="s">
        <v>87</v>
      </c>
      <c r="DW5" s="72" t="s">
        <v>88</v>
      </c>
      <c r="DX5" s="72" t="s">
        <v>90</v>
      </c>
      <c r="DY5" s="72" t="s">
        <v>91</v>
      </c>
      <c r="DZ5" s="72" t="s">
        <v>92</v>
      </c>
      <c r="EA5" s="72" t="s">
        <v>93</v>
      </c>
      <c r="EB5" s="72" t="s">
        <v>94</v>
      </c>
      <c r="EC5" s="72" t="s">
        <v>89</v>
      </c>
      <c r="ED5" s="72" t="s">
        <v>84</v>
      </c>
      <c r="EE5" s="72" t="s">
        <v>85</v>
      </c>
      <c r="EF5" s="72" t="s">
        <v>86</v>
      </c>
      <c r="EG5" s="72" t="s">
        <v>87</v>
      </c>
      <c r="EH5" s="72" t="s">
        <v>88</v>
      </c>
      <c r="EI5" s="72" t="s">
        <v>90</v>
      </c>
      <c r="EJ5" s="72" t="s">
        <v>91</v>
      </c>
      <c r="EK5" s="72" t="s">
        <v>92</v>
      </c>
      <c r="EL5" s="72" t="s">
        <v>93</v>
      </c>
      <c r="EM5" s="72" t="s">
        <v>94</v>
      </c>
      <c r="EN5" s="72" t="s">
        <v>89</v>
      </c>
    </row>
    <row r="6" spans="1:144" s="59" customFormat="1">
      <c r="A6" s="60" t="s">
        <v>95</v>
      </c>
      <c r="B6" s="65">
        <f t="shared" ref="B6:W6" si="1">B7</f>
        <v>2020</v>
      </c>
      <c r="C6" s="65">
        <f t="shared" si="1"/>
        <v>74071</v>
      </c>
      <c r="D6" s="65">
        <f t="shared" si="1"/>
        <v>47</v>
      </c>
      <c r="E6" s="65">
        <f t="shared" si="1"/>
        <v>1</v>
      </c>
      <c r="F6" s="65">
        <f t="shared" si="1"/>
        <v>0</v>
      </c>
      <c r="G6" s="65">
        <f t="shared" si="1"/>
        <v>0</v>
      </c>
      <c r="H6" s="65" t="str">
        <f t="shared" si="1"/>
        <v>福島県　磐梯町</v>
      </c>
      <c r="I6" s="65" t="str">
        <f t="shared" si="1"/>
        <v>法非適用</v>
      </c>
      <c r="J6" s="65" t="str">
        <f t="shared" si="1"/>
        <v>水道事業</v>
      </c>
      <c r="K6" s="65" t="str">
        <f t="shared" si="1"/>
        <v>簡易水道事業</v>
      </c>
      <c r="L6" s="65" t="str">
        <f t="shared" si="1"/>
        <v>D3</v>
      </c>
      <c r="M6" s="65" t="str">
        <f t="shared" si="1"/>
        <v>非設置</v>
      </c>
      <c r="N6" s="75" t="str">
        <f t="shared" si="1"/>
        <v>-</v>
      </c>
      <c r="O6" s="75" t="str">
        <f t="shared" si="1"/>
        <v>該当数値なし</v>
      </c>
      <c r="P6" s="75">
        <f t="shared" si="1"/>
        <v>99.44</v>
      </c>
      <c r="Q6" s="75">
        <f t="shared" si="1"/>
        <v>3208</v>
      </c>
      <c r="R6" s="75">
        <f t="shared" si="1"/>
        <v>3407</v>
      </c>
      <c r="S6" s="75">
        <f t="shared" si="1"/>
        <v>59.77</v>
      </c>
      <c r="T6" s="75">
        <f t="shared" si="1"/>
        <v>57</v>
      </c>
      <c r="U6" s="75">
        <f t="shared" si="1"/>
        <v>3377</v>
      </c>
      <c r="V6" s="75">
        <f t="shared" si="1"/>
        <v>36.06</v>
      </c>
      <c r="W6" s="75">
        <f t="shared" si="1"/>
        <v>93.65</v>
      </c>
      <c r="X6" s="81">
        <f t="shared" ref="X6:AG6" si="2">IF(X7="",NA(),X7)</f>
        <v>117.91</v>
      </c>
      <c r="Y6" s="81">
        <f t="shared" si="2"/>
        <v>120.81</v>
      </c>
      <c r="Z6" s="81">
        <f t="shared" si="2"/>
        <v>107.2</v>
      </c>
      <c r="AA6" s="81">
        <f t="shared" si="2"/>
        <v>118.55</v>
      </c>
      <c r="AB6" s="81">
        <f t="shared" si="2"/>
        <v>109.05</v>
      </c>
      <c r="AC6" s="81">
        <f t="shared" si="2"/>
        <v>77.56</v>
      </c>
      <c r="AD6" s="81">
        <f t="shared" si="2"/>
        <v>78.510000000000005</v>
      </c>
      <c r="AE6" s="81">
        <f t="shared" si="2"/>
        <v>77.91</v>
      </c>
      <c r="AF6" s="81">
        <f t="shared" si="2"/>
        <v>79.099999999999994</v>
      </c>
      <c r="AG6" s="81">
        <f t="shared" si="2"/>
        <v>79.33</v>
      </c>
      <c r="AH6" s="75" t="str">
        <f>IF(AH7="","",IF(AH7="-","【-】","【"&amp;SUBSTITUTE(TEXT(AH7,"#,##0.00"),"-","△")&amp;"】"))</f>
        <v>【78.36】</v>
      </c>
      <c r="AI6" s="75" t="e">
        <f t="shared" ref="AI6:AR6" si="3">IF(AI7="",NA(),AI7)</f>
        <v>#N/A</v>
      </c>
      <c r="AJ6" s="75" t="e">
        <f t="shared" si="3"/>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str">
        <f>IF(AS7="","",IF(AS7="-","【-】","【"&amp;SUBSTITUTE(TEXT(AS7,"#,##0.00"),"-","△")&amp;"】"))</f>
        <v/>
      </c>
      <c r="AT6" s="75" t="e">
        <f t="shared" ref="AT6:BC6" si="4">IF(AT7="",NA(),AT7)</f>
        <v>#N/A</v>
      </c>
      <c r="AU6" s="75" t="e">
        <f t="shared" si="4"/>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str">
        <f>IF(BD7="","",IF(BD7="-","【-】","【"&amp;SUBSTITUTE(TEXT(BD7,"#,##0.00"),"-","△")&amp;"】"))</f>
        <v/>
      </c>
      <c r="BE6" s="81">
        <f t="shared" ref="BE6:BN6" si="5">IF(BE7="",NA(),BE7)</f>
        <v>24.27</v>
      </c>
      <c r="BF6" s="81">
        <f t="shared" si="5"/>
        <v>20.71</v>
      </c>
      <c r="BG6" s="81">
        <f t="shared" si="5"/>
        <v>17.510000000000002</v>
      </c>
      <c r="BH6" s="81">
        <f t="shared" si="5"/>
        <v>15.49</v>
      </c>
      <c r="BI6" s="81">
        <f t="shared" si="5"/>
        <v>14.91</v>
      </c>
      <c r="BJ6" s="81">
        <f t="shared" si="5"/>
        <v>1144.79</v>
      </c>
      <c r="BK6" s="81">
        <f t="shared" si="5"/>
        <v>1061.58</v>
      </c>
      <c r="BL6" s="81">
        <f t="shared" si="5"/>
        <v>1007.7</v>
      </c>
      <c r="BM6" s="81">
        <f t="shared" si="5"/>
        <v>1018.52</v>
      </c>
      <c r="BN6" s="81">
        <f t="shared" si="5"/>
        <v>949.61</v>
      </c>
      <c r="BO6" s="75" t="str">
        <f>IF(BO7="","",IF(BO7="-","【-】","【"&amp;SUBSTITUTE(TEXT(BO7,"#,##0.00"),"-","△")&amp;"】"))</f>
        <v>【949.15】</v>
      </c>
      <c r="BP6" s="81">
        <f t="shared" ref="BP6:BY6" si="6">IF(BP7="",NA(),BP7)</f>
        <v>83.06</v>
      </c>
      <c r="BQ6" s="81">
        <f t="shared" si="6"/>
        <v>86.97</v>
      </c>
      <c r="BR6" s="81">
        <f t="shared" si="6"/>
        <v>76.91</v>
      </c>
      <c r="BS6" s="81">
        <f t="shared" si="6"/>
        <v>84.33</v>
      </c>
      <c r="BT6" s="81">
        <f t="shared" si="6"/>
        <v>74.599999999999994</v>
      </c>
      <c r="BU6" s="81">
        <f t="shared" si="6"/>
        <v>56.04</v>
      </c>
      <c r="BV6" s="81">
        <f t="shared" si="6"/>
        <v>58.52</v>
      </c>
      <c r="BW6" s="81">
        <f t="shared" si="6"/>
        <v>59.22</v>
      </c>
      <c r="BX6" s="81">
        <f t="shared" si="6"/>
        <v>58.79</v>
      </c>
      <c r="BY6" s="81">
        <f t="shared" si="6"/>
        <v>58.41</v>
      </c>
      <c r="BZ6" s="75" t="str">
        <f>IF(BZ7="","",IF(BZ7="-","【-】","【"&amp;SUBSTITUTE(TEXT(BZ7,"#,##0.00"),"-","△")&amp;"】"))</f>
        <v>【55.87】</v>
      </c>
      <c r="CA6" s="81">
        <f t="shared" ref="CA6:CJ6" si="7">IF(CA7="",NA(),CA7)</f>
        <v>214.1</v>
      </c>
      <c r="CB6" s="81">
        <f t="shared" si="7"/>
        <v>205.29</v>
      </c>
      <c r="CC6" s="81">
        <f t="shared" si="7"/>
        <v>230.11</v>
      </c>
      <c r="CD6" s="81">
        <f t="shared" si="7"/>
        <v>213.65</v>
      </c>
      <c r="CE6" s="81">
        <f t="shared" si="7"/>
        <v>243.98</v>
      </c>
      <c r="CF6" s="81">
        <f t="shared" si="7"/>
        <v>304.35000000000002</v>
      </c>
      <c r="CG6" s="81">
        <f t="shared" si="7"/>
        <v>296.3</v>
      </c>
      <c r="CH6" s="81">
        <f t="shared" si="7"/>
        <v>292.89999999999998</v>
      </c>
      <c r="CI6" s="81">
        <f t="shared" si="7"/>
        <v>298.25</v>
      </c>
      <c r="CJ6" s="81">
        <f t="shared" si="7"/>
        <v>303.27999999999997</v>
      </c>
      <c r="CK6" s="75" t="str">
        <f>IF(CK7="","",IF(CK7="-","【-】","【"&amp;SUBSTITUTE(TEXT(CK7,"#,##0.00"),"-","△")&amp;"】"))</f>
        <v>【288.19】</v>
      </c>
      <c r="CL6" s="81">
        <f t="shared" ref="CL6:CU6" si="8">IF(CL7="",NA(),CL7)</f>
        <v>40.78</v>
      </c>
      <c r="CM6" s="81">
        <f t="shared" si="8"/>
        <v>42.42</v>
      </c>
      <c r="CN6" s="81">
        <f t="shared" si="8"/>
        <v>43.69</v>
      </c>
      <c r="CO6" s="81">
        <f t="shared" si="8"/>
        <v>38.04</v>
      </c>
      <c r="CP6" s="81">
        <f t="shared" si="8"/>
        <v>32.909999999999997</v>
      </c>
      <c r="CQ6" s="81">
        <f t="shared" si="8"/>
        <v>55.9</v>
      </c>
      <c r="CR6" s="81">
        <f t="shared" si="8"/>
        <v>57.3</v>
      </c>
      <c r="CS6" s="81">
        <f t="shared" si="8"/>
        <v>56.76</v>
      </c>
      <c r="CT6" s="81">
        <f t="shared" si="8"/>
        <v>56.04</v>
      </c>
      <c r="CU6" s="81">
        <f t="shared" si="8"/>
        <v>58.52</v>
      </c>
      <c r="CV6" s="75" t="str">
        <f>IF(CV7="","",IF(CV7="-","【-】","【"&amp;SUBSTITUTE(TEXT(CV7,"#,##0.00"),"-","△")&amp;"】"))</f>
        <v>【56.31】</v>
      </c>
      <c r="CW6" s="81">
        <f t="shared" ref="CW6:DF6" si="9">IF(CW7="",NA(),CW7)</f>
        <v>81.67</v>
      </c>
      <c r="CX6" s="81">
        <f t="shared" si="9"/>
        <v>79.61</v>
      </c>
      <c r="CY6" s="81">
        <f t="shared" si="9"/>
        <v>79.03</v>
      </c>
      <c r="CZ6" s="81">
        <f t="shared" si="9"/>
        <v>83.55</v>
      </c>
      <c r="DA6" s="81">
        <f t="shared" si="9"/>
        <v>84.99</v>
      </c>
      <c r="DB6" s="81">
        <f t="shared" si="9"/>
        <v>73.28</v>
      </c>
      <c r="DC6" s="81">
        <f t="shared" si="9"/>
        <v>72.42</v>
      </c>
      <c r="DD6" s="81">
        <f t="shared" si="9"/>
        <v>73.069999999999993</v>
      </c>
      <c r="DE6" s="81">
        <f t="shared" si="9"/>
        <v>72.78</v>
      </c>
      <c r="DF6" s="81">
        <f t="shared" si="9"/>
        <v>71.33</v>
      </c>
      <c r="DG6" s="75" t="str">
        <f>IF(DG7="","",IF(DG7="-","【-】","【"&amp;SUBSTITUTE(TEXT(DG7,"#,##0.00"),"-","△")&amp;"】"))</f>
        <v>【71.88】</v>
      </c>
      <c r="DH6" s="75" t="e">
        <f t="shared" ref="DH6:DQ6" si="10">IF(DH7="",NA(),DH7)</f>
        <v>#N/A</v>
      </c>
      <c r="DI6" s="75" t="e">
        <f t="shared" si="10"/>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str">
        <f>IF(DR7="","",IF(DR7="-","【-】","【"&amp;SUBSTITUTE(TEXT(DR7,"#,##0.00"),"-","△")&amp;"】"))</f>
        <v/>
      </c>
      <c r="DS6" s="75" t="e">
        <f t="shared" ref="DS6:EB6" si="11">IF(DS7="",NA(),DS7)</f>
        <v>#N/A</v>
      </c>
      <c r="DT6" s="75" t="e">
        <f t="shared" si="11"/>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str">
        <f>IF(EC7="","",IF(EC7="-","【-】","【"&amp;SUBSTITUTE(TEXT(EC7,"#,##0.00"),"-","△")&amp;"】"))</f>
        <v/>
      </c>
      <c r="ED6" s="75">
        <f t="shared" ref="ED6:EM6" si="12">IF(ED7="",NA(),ED7)</f>
        <v>0</v>
      </c>
      <c r="EE6" s="75">
        <f t="shared" si="12"/>
        <v>0</v>
      </c>
      <c r="EF6" s="81">
        <f t="shared" si="12"/>
        <v>0.22</v>
      </c>
      <c r="EG6" s="81">
        <f t="shared" si="12"/>
        <v>0.17</v>
      </c>
      <c r="EH6" s="81">
        <f t="shared" si="12"/>
        <v>0.24</v>
      </c>
      <c r="EI6" s="81">
        <f t="shared" si="12"/>
        <v>0.53</v>
      </c>
      <c r="EJ6" s="81">
        <f t="shared" si="12"/>
        <v>0.72</v>
      </c>
      <c r="EK6" s="81">
        <f t="shared" si="12"/>
        <v>0.53</v>
      </c>
      <c r="EL6" s="81">
        <f t="shared" si="12"/>
        <v>0.71</v>
      </c>
      <c r="EM6" s="81">
        <f t="shared" si="12"/>
        <v>0.72</v>
      </c>
      <c r="EN6" s="75" t="str">
        <f>IF(EN7="","",IF(EN7="-","【-】","【"&amp;SUBSTITUTE(TEXT(EN7,"#,##0.00"),"-","△")&amp;"】"))</f>
        <v>【0.80】</v>
      </c>
    </row>
    <row r="7" spans="1:144" s="59" customFormat="1">
      <c r="A7" s="60"/>
      <c r="B7" s="66">
        <v>2020</v>
      </c>
      <c r="C7" s="66">
        <v>74071</v>
      </c>
      <c r="D7" s="66">
        <v>47</v>
      </c>
      <c r="E7" s="66">
        <v>1</v>
      </c>
      <c r="F7" s="66">
        <v>0</v>
      </c>
      <c r="G7" s="66">
        <v>0</v>
      </c>
      <c r="H7" s="66" t="s">
        <v>96</v>
      </c>
      <c r="I7" s="66" t="s">
        <v>97</v>
      </c>
      <c r="J7" s="66" t="s">
        <v>98</v>
      </c>
      <c r="K7" s="66" t="s">
        <v>99</v>
      </c>
      <c r="L7" s="66" t="s">
        <v>100</v>
      </c>
      <c r="M7" s="66" t="s">
        <v>12</v>
      </c>
      <c r="N7" s="76" t="s">
        <v>39</v>
      </c>
      <c r="O7" s="76" t="s">
        <v>101</v>
      </c>
      <c r="P7" s="76">
        <v>99.44</v>
      </c>
      <c r="Q7" s="76">
        <v>3208</v>
      </c>
      <c r="R7" s="76">
        <v>3407</v>
      </c>
      <c r="S7" s="76">
        <v>59.77</v>
      </c>
      <c r="T7" s="76">
        <v>57</v>
      </c>
      <c r="U7" s="76">
        <v>3377</v>
      </c>
      <c r="V7" s="76">
        <v>36.06</v>
      </c>
      <c r="W7" s="76">
        <v>93.65</v>
      </c>
      <c r="X7" s="76">
        <v>117.91</v>
      </c>
      <c r="Y7" s="76">
        <v>120.81</v>
      </c>
      <c r="Z7" s="76">
        <v>107.2</v>
      </c>
      <c r="AA7" s="76">
        <v>118.55</v>
      </c>
      <c r="AB7" s="76">
        <v>109.05</v>
      </c>
      <c r="AC7" s="76">
        <v>77.56</v>
      </c>
      <c r="AD7" s="76">
        <v>78.510000000000005</v>
      </c>
      <c r="AE7" s="76">
        <v>77.91</v>
      </c>
      <c r="AF7" s="76">
        <v>79.099999999999994</v>
      </c>
      <c r="AG7" s="76">
        <v>79.33</v>
      </c>
      <c r="AH7" s="76">
        <v>78.36</v>
      </c>
      <c r="AI7" s="76"/>
      <c r="AJ7" s="76"/>
      <c r="AK7" s="76"/>
      <c r="AL7" s="76"/>
      <c r="AM7" s="76"/>
      <c r="AN7" s="76"/>
      <c r="AO7" s="76"/>
      <c r="AP7" s="76"/>
      <c r="AQ7" s="76"/>
      <c r="AR7" s="76"/>
      <c r="AS7" s="76"/>
      <c r="AT7" s="76"/>
      <c r="AU7" s="76"/>
      <c r="AV7" s="76"/>
      <c r="AW7" s="76"/>
      <c r="AX7" s="76"/>
      <c r="AY7" s="76"/>
      <c r="AZ7" s="76"/>
      <c r="BA7" s="76"/>
      <c r="BB7" s="76"/>
      <c r="BC7" s="76"/>
      <c r="BD7" s="76"/>
      <c r="BE7" s="76">
        <v>24.27</v>
      </c>
      <c r="BF7" s="76">
        <v>20.71</v>
      </c>
      <c r="BG7" s="76">
        <v>17.510000000000002</v>
      </c>
      <c r="BH7" s="76">
        <v>15.49</v>
      </c>
      <c r="BI7" s="76">
        <v>14.91</v>
      </c>
      <c r="BJ7" s="76">
        <v>1144.79</v>
      </c>
      <c r="BK7" s="76">
        <v>1061.58</v>
      </c>
      <c r="BL7" s="76">
        <v>1007.7</v>
      </c>
      <c r="BM7" s="76">
        <v>1018.52</v>
      </c>
      <c r="BN7" s="76">
        <v>949.61</v>
      </c>
      <c r="BO7" s="76">
        <v>949.15</v>
      </c>
      <c r="BP7" s="76">
        <v>83.06</v>
      </c>
      <c r="BQ7" s="76">
        <v>86.97</v>
      </c>
      <c r="BR7" s="76">
        <v>76.91</v>
      </c>
      <c r="BS7" s="76">
        <v>84.33</v>
      </c>
      <c r="BT7" s="76">
        <v>74.599999999999994</v>
      </c>
      <c r="BU7" s="76">
        <v>56.04</v>
      </c>
      <c r="BV7" s="76">
        <v>58.52</v>
      </c>
      <c r="BW7" s="76">
        <v>59.22</v>
      </c>
      <c r="BX7" s="76">
        <v>58.79</v>
      </c>
      <c r="BY7" s="76">
        <v>58.41</v>
      </c>
      <c r="BZ7" s="76">
        <v>55.87</v>
      </c>
      <c r="CA7" s="76">
        <v>214.1</v>
      </c>
      <c r="CB7" s="76">
        <v>205.29</v>
      </c>
      <c r="CC7" s="76">
        <v>230.11</v>
      </c>
      <c r="CD7" s="76">
        <v>213.65</v>
      </c>
      <c r="CE7" s="76">
        <v>243.98</v>
      </c>
      <c r="CF7" s="76">
        <v>304.35000000000002</v>
      </c>
      <c r="CG7" s="76">
        <v>296.3</v>
      </c>
      <c r="CH7" s="76">
        <v>292.89999999999998</v>
      </c>
      <c r="CI7" s="76">
        <v>298.25</v>
      </c>
      <c r="CJ7" s="76">
        <v>303.27999999999997</v>
      </c>
      <c r="CK7" s="76">
        <v>288.19</v>
      </c>
      <c r="CL7" s="76">
        <v>40.78</v>
      </c>
      <c r="CM7" s="76">
        <v>42.42</v>
      </c>
      <c r="CN7" s="76">
        <v>43.69</v>
      </c>
      <c r="CO7" s="76">
        <v>38.04</v>
      </c>
      <c r="CP7" s="76">
        <v>32.909999999999997</v>
      </c>
      <c r="CQ7" s="76">
        <v>55.9</v>
      </c>
      <c r="CR7" s="76">
        <v>57.3</v>
      </c>
      <c r="CS7" s="76">
        <v>56.76</v>
      </c>
      <c r="CT7" s="76">
        <v>56.04</v>
      </c>
      <c r="CU7" s="76">
        <v>58.52</v>
      </c>
      <c r="CV7" s="76">
        <v>56.31</v>
      </c>
      <c r="CW7" s="76">
        <v>81.67</v>
      </c>
      <c r="CX7" s="76">
        <v>79.61</v>
      </c>
      <c r="CY7" s="76">
        <v>79.03</v>
      </c>
      <c r="CZ7" s="76">
        <v>83.55</v>
      </c>
      <c r="DA7" s="76">
        <v>84.99</v>
      </c>
      <c r="DB7" s="76">
        <v>73.28</v>
      </c>
      <c r="DC7" s="76">
        <v>72.42</v>
      </c>
      <c r="DD7" s="76">
        <v>73.069999999999993</v>
      </c>
      <c r="DE7" s="76">
        <v>72.78</v>
      </c>
      <c r="DF7" s="76">
        <v>71.33</v>
      </c>
      <c r="DG7" s="76">
        <v>71.88</v>
      </c>
      <c r="DH7" s="76"/>
      <c r="DI7" s="76"/>
      <c r="DJ7" s="76"/>
      <c r="DK7" s="76"/>
      <c r="DL7" s="76"/>
      <c r="DM7" s="76"/>
      <c r="DN7" s="76"/>
      <c r="DO7" s="76"/>
      <c r="DP7" s="76"/>
      <c r="DQ7" s="76"/>
      <c r="DR7" s="76"/>
      <c r="DS7" s="76"/>
      <c r="DT7" s="76"/>
      <c r="DU7" s="76"/>
      <c r="DV7" s="76"/>
      <c r="DW7" s="76"/>
      <c r="DX7" s="76"/>
      <c r="DY7" s="76"/>
      <c r="DZ7" s="76"/>
      <c r="EA7" s="76"/>
      <c r="EB7" s="76"/>
      <c r="EC7" s="76"/>
      <c r="ED7" s="76">
        <v>0</v>
      </c>
      <c r="EE7" s="76">
        <v>0</v>
      </c>
      <c r="EF7" s="76">
        <v>0.22</v>
      </c>
      <c r="EG7" s="76">
        <v>0.17</v>
      </c>
      <c r="EH7" s="76">
        <v>0.24</v>
      </c>
      <c r="EI7" s="76">
        <v>0.53</v>
      </c>
      <c r="EJ7" s="76">
        <v>0.72</v>
      </c>
      <c r="EK7" s="76">
        <v>0.53</v>
      </c>
      <c r="EL7" s="76">
        <v>0.71</v>
      </c>
      <c r="EM7" s="76">
        <v>0.72</v>
      </c>
      <c r="EN7" s="76">
        <v>0.8</v>
      </c>
    </row>
    <row r="8" spans="1:144">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row>
    <row r="9" spans="1:144">
      <c r="A9" s="61"/>
      <c r="B9" s="61" t="s">
        <v>102</v>
      </c>
      <c r="C9" s="61" t="s">
        <v>103</v>
      </c>
      <c r="D9" s="61" t="s">
        <v>104</v>
      </c>
      <c r="E9" s="61" t="s">
        <v>105</v>
      </c>
      <c r="F9" s="61" t="s">
        <v>106</v>
      </c>
      <c r="X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4">
      <c r="A10" s="61" t="s">
        <v>51</v>
      </c>
      <c r="B10" s="67">
        <f>DATEVALUE($B7+12-B11&amp;"/1/"&amp;B12)</f>
        <v>46753</v>
      </c>
      <c r="C10" s="67">
        <f>DATEVALUE($B7+12-C11&amp;"/1/"&amp;C12)</f>
        <v>47119</v>
      </c>
      <c r="D10" s="67">
        <f>DATEVALUE($B7+12-D11&amp;"/1/"&amp;D12)</f>
        <v>47484</v>
      </c>
      <c r="E10" s="69">
        <f>DATEVALUE($B7+12-E11&amp;"/1/"&amp;E12)</f>
        <v>47849</v>
      </c>
      <c r="F10" s="69">
        <f>DATEVALUE($B7+12-F11&amp;"/1/"&amp;F12)</f>
        <v>48215</v>
      </c>
    </row>
    <row r="11" spans="1:144">
      <c r="B11">
        <v>4</v>
      </c>
      <c r="C11">
        <v>3</v>
      </c>
      <c r="D11">
        <v>2</v>
      </c>
      <c r="E11">
        <v>1</v>
      </c>
      <c r="F11">
        <v>0</v>
      </c>
      <c r="G11" t="s">
        <v>107</v>
      </c>
    </row>
    <row r="12" spans="1:144">
      <c r="B12">
        <v>1</v>
      </c>
      <c r="C12">
        <v>1</v>
      </c>
      <c r="D12">
        <v>1</v>
      </c>
      <c r="E12">
        <v>1</v>
      </c>
      <c r="F12">
        <v>2</v>
      </c>
      <c r="G12" t="s">
        <v>108</v>
      </c>
    </row>
    <row r="13" spans="1:144">
      <c r="B13" t="s">
        <v>109</v>
      </c>
      <c r="C13" t="s">
        <v>109</v>
      </c>
      <c r="D13" t="s">
        <v>109</v>
      </c>
      <c r="E13" t="s">
        <v>110</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2022-02-16T01:14:31Z</vt:filetime>
  </property>
</Properties>
</file>