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10.24.31.150\生活\水道関係\仕事\地方公営企業関係\経営比較分析関係\R3\【経営比較分析表】2020_074829_46_010\【経営比較分析表】2020_074829_46_010\"/>
    </mc:Choice>
  </mc:AlternateContent>
  <xr:revisionPtr revIDLastSave="0" documentId="13_ncr:1_{35666A43-E2C1-47D0-99DE-D6EA4B6A53D3}" xr6:coauthVersionLast="47" xr6:coauthVersionMax="47" xr10:uidLastSave="{00000000-0000-0000-0000-000000000000}"/>
  <workbookProtection workbookAlgorithmName="SHA-512" workbookHashValue="5nsdHxwJiXkSPSQvB1SltMoCjfhLHuhIeOtRWlFMrxQFO49xCRhxFoHQX7xEQUrXvgCLJImZrxWvF/eJcCjYtg==" workbookSaltValue="uqIJVIvRt90j7NbgEM8S1A==" workbookSpinCount="100000" lockStructure="1"/>
  <bookViews>
    <workbookView xWindow="1050" yWindow="930" windowWidth="26010" windowHeight="144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N6" i="5"/>
  <c r="B10" i="4" s="1"/>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G85" i="4"/>
  <c r="F85" i="4"/>
  <c r="E85" i="4"/>
  <c r="AT10" i="4"/>
  <c r="AL10" i="4"/>
  <c r="W10" i="4"/>
  <c r="P10" i="4"/>
  <c r="I10" i="4"/>
  <c r="BB8" i="4"/>
  <c r="AT8" i="4"/>
  <c r="AL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<sst xmlns="http://schemas.openxmlformats.org/spreadsheetml/2006/main" count="228" uniqueCount="113">
  <si>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</si>
  <si>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</si>
  <si>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</si>
  <si>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</si>
  <si>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</si>
  <si>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</si>
  <si>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</si>
  <si>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</si>
  <si>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</si>
  <si>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</si>
  <si>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</si>
  <si>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</si>
  <si>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</si>
  <si>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</si>
  <si>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</si>
  <si>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</si>
  <si>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</si>
  <si>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</si>
  <si>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</si>
  <si>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</si>
  <si>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</si>
  <si>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</si>
  <si>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</si>
  <si>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</si>
  <si>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</si>
  <si>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</si>
  <si>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</si>
  <si>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</si>
  <si>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</si>
  <si>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</si>
  <si>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</si>
  <si>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</si>
  <si>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</si>
  <si>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</si>
  <si>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</si>
  <si>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</si>
  <si>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</si>
  <si>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</si>
  <si>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</si>
  <si>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</si>
  <si>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</si>
  <si>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</si>
  <si>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</si>
  <si>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</si>
  <si>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</si>
  <si>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</si>
  <si>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</si>
  <si>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</si>
  <si>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</si>
  <si>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</si>
  <si>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</si>
  <si>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</si>
  <si>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</si>
  <si>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</si>
  <si>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</si>
  <si>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</si>
  <si>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</si>
  <si>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</si>
  <si>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</si>
  <si>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</si>
  <si>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</si>
  <si>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</si>
  <si>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</si>
  <si>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</si>
  <si>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</si>
  <si>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</si>
  <si>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</si>
  <si>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</si>
  <si>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</si>
  <si>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</si>
  <si>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</si>
  <si>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</si>
  <si>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</si>
  <si>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</si>
  <si>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</si>
  <si>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</si>
  <si>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</si>
  <si>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</si>
  <si>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</si>
  <si>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</si>
  <si>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</si>
  <si>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</si>
  <si>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</si>
  <si>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</si>
  <si>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</si>
  <si>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</si>
  <si>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</si>
  <si>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</si>
  <si>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</si>
  <si>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</si>
  <si>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</si>
  <si>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</si>
  <si>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</si>
  <si>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法適用</t>
  </si>
  <si>
    <t>水道事業</t>
  </si>
  <si>
    <t>末端給水事業</t>
  </si>
  <si>
    <t>A8</t>
  </si>
  <si>
    <t>自治体職員 学術・研究機関出身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</si>
  <si>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</si>
  <si>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</si>
  <si>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</si>
  <si>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</si>
  <si>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</si>
  <si>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</si>
  <si>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</si>
  <si>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</si>
  <si>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</si>
  <si>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</si>
  <si>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</si>
  <si>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</si>
  <si>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115.00％と類似団体より高い状況にある。財政の柔軟性を図るため、経常経費の抑制を図る。料金回収率は99.53％と前年度を上回ったが、料金収納率向上に向けて引き続き強化する必要がある。一方で、一般会計からの補助金で経営を賄っている部分は多く、有収率及び自主財源の確保を図っていく必要がある。流動比率は前年より上がり147.84％、企業債残高高対給水収益比率は1002.06％と前年に比べ低くくなっている。今後も老朽管更新等に伴う費用は掛かるため、料金収入でまかなえているうちはよいが、人口減少に伴う使用料の収入減を考えると一般会計の財政担当と協議の上、減債基金等を使用した繰り上げ償還も検討する必要がある。</t>
    <rPh sb="22" eb="23">
      <t>タカ</t>
    </rPh>
    <rPh sb="24" eb="26">
      <t>ジョウキョウ</t>
    </rPh>
    <rPh sb="30" eb="32">
      <t>ザイセイ</t>
    </rPh>
    <rPh sb="33" eb="36">
      <t>ジュウナンセイ</t>
    </rPh>
    <rPh sb="37" eb="38">
      <t>ハカ</t>
    </rPh>
    <rPh sb="42" eb="44">
      <t>ケイジョウ</t>
    </rPh>
    <rPh sb="44" eb="46">
      <t>ケイヒ</t>
    </rPh>
    <rPh sb="47" eb="49">
      <t>ヨクセイ</t>
    </rPh>
    <rPh sb="50" eb="51">
      <t>ハカ</t>
    </rPh>
    <rPh sb="66" eb="69">
      <t>ゼンネンド</t>
    </rPh>
    <rPh sb="81" eb="83">
      <t>コウジョウ</t>
    </rPh>
    <rPh sb="84" eb="85">
      <t>ム</t>
    </rPh>
    <rPh sb="87" eb="88">
      <t>ヒ</t>
    </rPh>
    <rPh sb="89" eb="90">
      <t>ツヅ</t>
    </rPh>
    <rPh sb="91" eb="93">
      <t>キョウカ</t>
    </rPh>
    <rPh sb="95" eb="97">
      <t>ヒツヨウ</t>
    </rPh>
    <rPh sb="124" eb="126">
      <t>ブブン</t>
    </rPh>
    <rPh sb="127" eb="128">
      <t>オオ</t>
    </rPh>
    <rPh sb="148" eb="150">
      <t>ヒツヨウ</t>
    </rPh>
    <rPh sb="154" eb="156">
      <t>リュウドウ</t>
    </rPh>
    <rPh sb="156" eb="158">
      <t>ヒリツ</t>
    </rPh>
    <rPh sb="159" eb="161">
      <t>ゼンネン</t>
    </rPh>
    <rPh sb="163" eb="164">
      <t>ア</t>
    </rPh>
    <rPh sb="197" eb="199">
      <t>ゼンネン</t>
    </rPh>
    <rPh sb="200" eb="201">
      <t>クラ</t>
    </rPh>
    <rPh sb="202" eb="203">
      <t>ヒク</t>
    </rPh>
    <rPh sb="211" eb="213">
      <t>コンゴ</t>
    </rPh>
    <rPh sb="219" eb="220">
      <t>トウ</t>
    </rPh>
    <rPh sb="221" eb="222">
      <t>トモナ</t>
    </rPh>
    <rPh sb="223" eb="225">
      <t>ヒヨウ</t>
    </rPh>
    <rPh sb="226" eb="227">
      <t>カ</t>
    </rPh>
    <rPh sb="251" eb="253">
      <t>ジンコウ</t>
    </rPh>
    <rPh sb="253" eb="255">
      <t>ゲンショウ</t>
    </rPh>
    <rPh sb="256" eb="257">
      <t>トモナ</t>
    </rPh>
    <rPh sb="258" eb="261">
      <t>シヨウリョウ</t>
    </rPh>
    <rPh sb="262" eb="264">
      <t>シュウニュウ</t>
    </rPh>
    <rPh sb="302" eb="304">
      <t>ケントウ</t>
    </rPh>
    <rPh sb="306" eb="308">
      <t>ヒツヨウ</t>
    </rPh>
    <phoneticPr fontId="4"/>
  </si>
  <si>
    <t>　有形固定資産減価償却費率については類似団体と相違ない。管路経年比率については法定耐用年数を過ぎた管路が少なく数値には出て来ていないが、管路更新率は0.34％で総延長に対し低い状況にある。しかし、耐用年数に迫る管路や布設した年数が不明の管路も多く存在する。そのため、布設箇所の状況等を踏まえ、管路更新を行ったきた。その結果、残石綿管の延長は約1,200ｍ程度にはなった。また、今後は管路更新だけではなく、機械設備、建物及び配水池等の改修等を計画的に行っていく必要がある。</t>
    <rPh sb="80" eb="83">
      <t>ソウエンチョウ</t>
    </rPh>
    <rPh sb="84" eb="85">
      <t>タイ</t>
    </rPh>
    <rPh sb="86" eb="87">
      <t>ヒク</t>
    </rPh>
    <rPh sb="88" eb="90">
      <t>ジョウキョウ</t>
    </rPh>
    <rPh sb="108" eb="110">
      <t>フセツ</t>
    </rPh>
    <rPh sb="146" eb="148">
      <t>カンロ</t>
    </rPh>
    <rPh sb="148" eb="150">
      <t>コウシン</t>
    </rPh>
    <rPh sb="151" eb="152">
      <t>オコナ</t>
    </rPh>
    <rPh sb="159" eb="161">
      <t>ケッカ</t>
    </rPh>
    <rPh sb="167" eb="169">
      <t>エンチョウ</t>
    </rPh>
    <rPh sb="188" eb="190">
      <t>コンゴ</t>
    </rPh>
    <rPh sb="191" eb="193">
      <t>カンロ</t>
    </rPh>
    <rPh sb="193" eb="195">
      <t>コウシン</t>
    </rPh>
    <rPh sb="202" eb="204">
      <t>キカイ</t>
    </rPh>
    <rPh sb="204" eb="206">
      <t>セツビ</t>
    </rPh>
    <rPh sb="207" eb="209">
      <t>タテモノ</t>
    </rPh>
    <rPh sb="209" eb="210">
      <t>オヨ</t>
    </rPh>
    <rPh sb="211" eb="214">
      <t>ハイスイチ</t>
    </rPh>
    <rPh sb="214" eb="215">
      <t>トウ</t>
    </rPh>
    <rPh sb="216" eb="218">
      <t>カイシュウ</t>
    </rPh>
    <rPh sb="218" eb="219">
      <t>トウ</t>
    </rPh>
    <rPh sb="220" eb="222">
      <t>ケイカク</t>
    </rPh>
    <rPh sb="222" eb="223">
      <t>テキ</t>
    </rPh>
    <rPh sb="224" eb="225">
      <t>オコナ</t>
    </rPh>
    <rPh sb="229" eb="231">
      <t>ヒツヨウ</t>
    </rPh>
    <phoneticPr fontId="4"/>
  </si>
  <si>
    <t>　平成28年度に上水道事業へ移行し、企業会計が導入される中で、現状、町の方針としては減価償却に伴う料金改定は視野に入れていない。有収率の向上及び財源の確保のため、老朽管路・施設の更新、滞納整理を進めていきたい。</t>
    <rPh sb="86" eb="8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</si>
</sst>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1.73</c:v>
                </c:pt>
                <c:pt idx="3" formatCode="#,##0.00;&quot;△&quot;#,##0.00;&quot;-&quot;">
                  <c:v>1.73</c:v>
                </c:pt>
                <c:pt idx="4" formatCode="#,##0.00;&quot;△&quot;#,##0.00;&quot;-&quot;">
                  <c:v>0.34</c:v>
                </c:pt>
              </c:numCache>
            </c:numRef>
          </c:val>
          <c:extLst>
            <c:ext xmlns:c16="http://schemas.microsoft.com/office/drawing/2014/chart" uri="{C3380CC4-5D6E-409C-BE32-E72D297353CC}">
              <c16:uniqueId val="{00000000-CAAA-4EC5-B39E-21BEE51246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CAAA-4EC5-B39E-21BEE51246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57.45</c:v>
                </c:pt>
                <c:pt idx="1">
                  <c:v>59.55</c:v>
                </c:pt>
                <c:pt idx="2">
                  <c:v>61.7</c:v>
                </c:pt>
                <c:pt idx="3">
                  <c:v>62.85</c:v>
                </c:pt>
                <c:pt idx="4">
                  <c:v>64.67</c:v>
                </c:pt>
              </c:numCache>
            </c:numRef>
          </c:val>
          <c:extLst>
            <c:ext xmlns:c16="http://schemas.microsoft.com/office/drawing/2014/chart" uri="{C3380CC4-5D6E-409C-BE32-E72D297353CC}">
              <c16:uniqueId val="{00000000-94E7-4D82-AC50-845FF7474E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94E7-4D82-AC50-845FF7474E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76.53</c:v>
                </c:pt>
                <c:pt idx="1">
                  <c:v>72.739999999999995</c:v>
                </c:pt>
                <c:pt idx="2">
                  <c:v>69.84</c:v>
                </c:pt>
                <c:pt idx="3">
                  <c:v>66.17</c:v>
                </c:pt>
                <c:pt idx="4">
                  <c:v>65.63</c:v>
                </c:pt>
              </c:numCache>
            </c:numRef>
          </c:val>
          <c:extLst>
            <c:ext xmlns:c16="http://schemas.microsoft.com/office/drawing/2014/chart" uri="{C3380CC4-5D6E-409C-BE32-E72D297353CC}">
              <c16:uniqueId val="{00000000-6EF8-42CA-9CE9-A88A7868EB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6EF8-42CA-9CE9-A88A7868EB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145.84</c:v>
                </c:pt>
                <c:pt idx="1">
                  <c:v>121.5</c:v>
                </c:pt>
                <c:pt idx="2">
                  <c:v>106.82</c:v>
                </c:pt>
                <c:pt idx="3">
                  <c:v>112.56</c:v>
                </c:pt>
                <c:pt idx="4">
                  <c:v>115</c:v>
                </c:pt>
              </c:numCache>
            </c:numRef>
          </c:val>
          <c:extLst>
            <c:ext xmlns:c16="http://schemas.microsoft.com/office/drawing/2014/chart" uri="{C3380CC4-5D6E-409C-BE32-E72D297353CC}">
              <c16:uniqueId val="{00000000-2451-424D-94EA-38B962A410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2451-424D-94EA-38B962A410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46.49</c:v>
                </c:pt>
                <c:pt idx="1">
                  <c:v>46.49</c:v>
                </c:pt>
                <c:pt idx="2">
                  <c:v>46.45</c:v>
                </c:pt>
                <c:pt idx="3">
                  <c:v>45.24</c:v>
                </c:pt>
                <c:pt idx="4">
                  <c:v>45.64</c:v>
                </c:pt>
              </c:numCache>
            </c:numRef>
          </c:val>
          <c:extLst>
            <c:ext xmlns:c16="http://schemas.microsoft.com/office/drawing/2014/chart" uri="{C3380CC4-5D6E-409C-BE32-E72D297353CC}">
              <c16:uniqueId val="{00000000-5297-4D1D-A658-776B1E93E0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5297-4D1D-A658-776B1E93E0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3B-44BE-B350-E57C4F0B6B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693B-44BE-B350-E57C4F0B6B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9-49F4-A2E2-2AA2AE2BC9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66B9-49F4-A2E2-2AA2AE2BC9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213.68</c:v>
                </c:pt>
                <c:pt idx="1">
                  <c:v>279.83999999999997</c:v>
                </c:pt>
                <c:pt idx="2">
                  <c:v>102.09</c:v>
                </c:pt>
                <c:pt idx="3">
                  <c:v>103.67</c:v>
                </c:pt>
                <c:pt idx="4">
                  <c:v>147.84</c:v>
                </c:pt>
              </c:numCache>
            </c:numRef>
          </c:val>
          <c:extLst>
            <c:ext xmlns:c16="http://schemas.microsoft.com/office/drawing/2014/chart" uri="{C3380CC4-5D6E-409C-BE32-E72D297353CC}">
              <c16:uniqueId val="{00000000-6F45-46C2-A53A-961B23A630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6F45-46C2-A53A-961B23A630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997.26</c:v>
                </c:pt>
                <c:pt idx="1">
                  <c:v>1025.76</c:v>
                </c:pt>
                <c:pt idx="2">
                  <c:v>1049.0999999999999</c:v>
                </c:pt>
                <c:pt idx="3">
                  <c:v>1067.6600000000001</c:v>
                </c:pt>
                <c:pt idx="4">
                  <c:v>1002.06</c:v>
                </c:pt>
              </c:numCache>
            </c:numRef>
          </c:val>
          <c:extLst>
            <c:ext xmlns:c16="http://schemas.microsoft.com/office/drawing/2014/chart" uri="{C3380CC4-5D6E-409C-BE32-E72D297353CC}">
              <c16:uniqueId val="{00000000-B85E-449B-B07F-8F28252762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B85E-449B-B07F-8F28252762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61.03</c:v>
                </c:pt>
                <c:pt idx="1">
                  <c:v>87.39</c:v>
                </c:pt>
                <c:pt idx="2">
                  <c:v>80.36</c:v>
                </c:pt>
                <c:pt idx="3">
                  <c:v>94.34</c:v>
                </c:pt>
                <c:pt idx="4">
                  <c:v>99.53</c:v>
                </c:pt>
              </c:numCache>
            </c:numRef>
          </c:val>
          <c:extLst>
            <c:ext xmlns:c16="http://schemas.microsoft.com/office/drawing/2014/chart" uri="{C3380CC4-5D6E-409C-BE32-E72D297353CC}">
              <c16:uniqueId val="{00000000-E2A8-4C1F-9AC9-AFD9176DE2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2A8-4C1F-9AC9-AFD9176DE2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210.45</c:v>
                </c:pt>
                <c:pt idx="1">
                  <c:v>146.80000000000001</c:v>
                </c:pt>
                <c:pt idx="2">
                  <c:v>160.15</c:v>
                </c:pt>
                <c:pt idx="3">
                  <c:v>140.94</c:v>
                </c:pt>
                <c:pt idx="4">
                  <c:v>133.94</c:v>
                </c:pt>
              </c:numCache>
            </c:numRef>
          </c:val>
          <c:extLst>
            <c:ext xmlns:c16="http://schemas.microsoft.com/office/drawing/2014/chart" uri="{C3380CC4-5D6E-409C-BE32-E72D297353CC}">
              <c16:uniqueId val="{00000000-FF28-444E-AD04-6242475250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FF28-444E-AD04-6242475250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6" zoomScaleNormal="100" workbookViewId="0">
      <selection activeCell="BI68" sqref="BI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矢祭町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 学術・研究機関出身</v>
      </c>
      <c r="AE8" s="60"/>
      <c r="AF8" s="60"/>
      <c r="AG8" s="60"/>
      <c r="AH8" s="60"/>
      <c r="AI8" s="60"/>
      <c r="AJ8" s="60"/>
      <c r="AK8" s="4"/>
      <c r="AL8" s="61">
        <f>データ!$R$6</f>
        <v>5599</v>
      </c>
      <c r="AM8" s="61"/>
      <c r="AN8" s="61"/>
      <c r="AO8" s="61"/>
      <c r="AP8" s="61"/>
      <c r="AQ8" s="61"/>
      <c r="AR8" s="61"/>
      <c r="AS8" s="61"/>
      <c r="AT8" s="52">
        <f>データ!$S$6</f>
        <v>118.27</v>
      </c>
      <c r="AU8" s="53"/>
      <c r="AV8" s="53"/>
      <c r="AW8" s="53"/>
      <c r="AX8" s="53"/>
      <c r="AY8" s="53"/>
      <c r="AZ8" s="53"/>
      <c r="BA8" s="53"/>
      <c r="BB8" s="54">
        <f>データ!$T$6</f>
        <v>47.34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65.209999999999994</v>
      </c>
      <c r="J10" s="53"/>
      <c r="K10" s="53"/>
      <c r="L10" s="53"/>
      <c r="M10" s="53"/>
      <c r="N10" s="53"/>
      <c r="O10" s="64"/>
      <c r="P10" s="54">
        <f>データ!$P$6</f>
        <v>92.87</v>
      </c>
      <c r="Q10" s="54"/>
      <c r="R10" s="54"/>
      <c r="S10" s="54"/>
      <c r="T10" s="54"/>
      <c r="U10" s="54"/>
      <c r="V10" s="54"/>
      <c r="W10" s="61">
        <f>データ!$Q$6</f>
        <v>2440</v>
      </c>
      <c r="X10" s="61"/>
      <c r="Y10" s="61"/>
      <c r="Z10" s="61"/>
      <c r="AA10" s="61"/>
      <c r="AB10" s="61"/>
      <c r="AC10" s="61"/>
      <c r="AD10" s="2"/>
      <c r="AE10" s="2"/>
      <c r="AF10" s="2"/>
      <c r="AG10" s="2"/>
      <c r="AH10" s="4"/>
      <c r="AI10" s="4"/>
      <c r="AJ10" s="4"/>
      <c r="AK10" s="4"/>
      <c r="AL10" s="61">
        <f>データ!$U$6</f>
        <v>5146</v>
      </c>
      <c r="AM10" s="61"/>
      <c r="AN10" s="61"/>
      <c r="AO10" s="61"/>
      <c r="AP10" s="61"/>
      <c r="AQ10" s="61"/>
      <c r="AR10" s="61"/>
      <c r="AS10" s="61"/>
      <c r="AT10" s="52">
        <f>データ!$V$6</f>
        <v>29.9</v>
      </c>
      <c r="AU10" s="53"/>
      <c r="AV10" s="53"/>
      <c r="AW10" s="53"/>
      <c r="AX10" s="53"/>
      <c r="AY10" s="53"/>
      <c r="AZ10" s="53"/>
      <c r="BA10" s="53"/>
      <c r="BB10" s="54">
        <f>データ!$W$6</f>
        <v>172.11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5xoM8wZvwwdFhHIYaV2EsIdvqJRoUKOoInDExEZ0cBsfUGuwGXcqap2xRHbetu8MO1KNiPSMTTeWVvZjqXMw==" saltValue="ryYYbB40jScTmC7n/Gha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74829</v>
      </c>
      <c r="D6" s="34">
        <f t="shared" si="3"/>
        <v>46</v>
      </c>
      <c r="E6" s="34">
        <f t="shared" si="3"/>
        <v>1</v>
      </c>
      <c r="F6" s="34">
        <f t="shared" si="3"/>
        <v>0</v>
      </c>
      <c r="G6" s="34">
        <f t="shared" si="3"/>
        <v>1</v>
      </c>
      <c r="H6" s="34" t="str">
        <f t="shared" si="3"/>
        <v>福島県　矢祭町</v>
      </c>
      <c r="I6" s="34" t="str">
        <f t="shared" si="3"/>
        <v>法適用</v>
      </c>
      <c r="J6" s="34" t="str">
        <f t="shared" si="3"/>
        <v>水道事業</v>
      </c>
      <c r="K6" s="34" t="str">
        <f t="shared" si="3"/>
        <v>末端給水事業</v>
      </c>
      <c r="L6" s="34" t="str">
        <f t="shared" si="3"/>
        <v>A8</v>
      </c>
      <c r="M6" s="34" t="str">
        <f t="shared" si="3"/>
        <v>自治体職員 学術・研究機関出身</v>
      </c>
      <c r="N6" s="35" t="str">
        <f t="shared" si="3"/>
        <v>-</v>
      </c>
      <c r="O6" s="35">
        <f t="shared" si="3"/>
        <v>65.209999999999994</v>
      </c>
      <c r="P6" s="35">
        <f t="shared" si="3"/>
        <v>92.87</v>
      </c>
      <c r="Q6" s="35">
        <f t="shared" si="3"/>
        <v>2440</v>
      </c>
      <c r="R6" s="35">
        <f t="shared" si="3"/>
        <v>5599</v>
      </c>
      <c r="S6" s="35">
        <f t="shared" si="3"/>
        <v>118.27</v>
      </c>
      <c r="T6" s="35">
        <f t="shared" si="3"/>
        <v>47.34</v>
      </c>
      <c r="U6" s="35">
        <f t="shared" si="3"/>
        <v>5146</v>
      </c>
      <c r="V6" s="35">
        <f t="shared" si="3"/>
        <v>29.9</v>
      </c>
      <c r="W6" s="35">
        <f t="shared" si="3"/>
        <v>172.11</v>
      </c>
      <c r="X6" s="36">
        <f>IF(X7="",NA(),X7)</f>
        <v>145.84</v>
      </c>
      <c r="Y6" s="36">
        <f t="shared" ref="Y6:AG6" si="4">IF(Y7="",NA(),Y7)</f>
        <v>121.5</v>
      </c>
      <c r="Z6" s="36">
        <f t="shared" si="4"/>
        <v>106.82</v>
      </c>
      <c r="AA6" s="36">
        <f t="shared" si="4"/>
        <v>112.56</v>
      </c>
      <c r="AB6" s="36">
        <f t="shared" si="4"/>
        <v>115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213.68</v>
      </c>
      <c r="AU6" s="36">
        <f t="shared" ref="AU6:BC6" si="6">IF(AU7="",NA(),AU7)</f>
        <v>279.83999999999997</v>
      </c>
      <c r="AV6" s="36">
        <f t="shared" si="6"/>
        <v>102.09</v>
      </c>
      <c r="AW6" s="36">
        <f t="shared" si="6"/>
        <v>103.67</v>
      </c>
      <c r="AX6" s="36">
        <f t="shared" si="6"/>
        <v>147.84</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997.26</v>
      </c>
      <c r="BF6" s="36">
        <f t="shared" ref="BF6:BN6" si="7">IF(BF7="",NA(),BF7)</f>
        <v>1025.76</v>
      </c>
      <c r="BG6" s="36">
        <f t="shared" si="7"/>
        <v>1049.0999999999999</v>
      </c>
      <c r="BH6" s="36">
        <f t="shared" si="7"/>
        <v>1067.6600000000001</v>
      </c>
      <c r="BI6" s="36">
        <f t="shared" si="7"/>
        <v>1002.06</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61.03</v>
      </c>
      <c r="BQ6" s="36">
        <f t="shared" ref="BQ6:BY6" si="8">IF(BQ7="",NA(),BQ7)</f>
        <v>87.39</v>
      </c>
      <c r="BR6" s="36">
        <f t="shared" si="8"/>
        <v>80.36</v>
      </c>
      <c r="BS6" s="36">
        <f t="shared" si="8"/>
        <v>94.34</v>
      </c>
      <c r="BT6" s="36">
        <f t="shared" si="8"/>
        <v>99.53</v>
      </c>
      <c r="BU6" s="36">
        <f t="shared" si="8"/>
        <v>93.28</v>
      </c>
      <c r="BV6" s="36">
        <f t="shared" si="8"/>
        <v>87.51</v>
      </c>
      <c r="BW6" s="36">
        <f t="shared" si="8"/>
        <v>84.77</v>
      </c>
      <c r="BX6" s="36">
        <f t="shared" si="8"/>
        <v>87.11</v>
      </c>
      <c r="BY6" s="36">
        <f t="shared" si="8"/>
        <v>82.78</v>
      </c>
      <c r="BZ6" s="35" t="str">
        <f>IF(BZ7="","",IF(BZ7="-","【-】","【"&amp;SUBSTITUTE(TEXT(BZ7,"#,##0.00"),"-","△")&amp;"】"))</f>
        <v>【100.05】</v>
      </c>
      <c r="CA6" s="36">
        <f>IF(CA7="",NA(),CA7)</f>
        <v>210.45</v>
      </c>
      <c r="CB6" s="36">
        <f t="shared" ref="CB6:CJ6" si="9">IF(CB7="",NA(),CB7)</f>
        <v>146.80000000000001</v>
      </c>
      <c r="CC6" s="36">
        <f t="shared" si="9"/>
        <v>160.15</v>
      </c>
      <c r="CD6" s="36">
        <f t="shared" si="9"/>
        <v>140.94</v>
      </c>
      <c r="CE6" s="36">
        <f t="shared" si="9"/>
        <v>133.94</v>
      </c>
      <c r="CF6" s="36">
        <f t="shared" si="9"/>
        <v>208.29</v>
      </c>
      <c r="CG6" s="36">
        <f t="shared" si="9"/>
        <v>218.42</v>
      </c>
      <c r="CH6" s="36">
        <f t="shared" si="9"/>
        <v>227.27</v>
      </c>
      <c r="CI6" s="36">
        <f t="shared" si="9"/>
        <v>223.98</v>
      </c>
      <c r="CJ6" s="36">
        <f t="shared" si="9"/>
        <v>225.09</v>
      </c>
      <c r="CK6" s="35" t="str">
        <f>IF(CK7="","",IF(CK7="-","【-】","【"&amp;SUBSTITUTE(TEXT(CK7,"#,##0.00"),"-","△")&amp;"】"))</f>
        <v>【166.40】</v>
      </c>
      <c r="CL6" s="36">
        <f>IF(CL7="",NA(),CL7)</f>
        <v>57.45</v>
      </c>
      <c r="CM6" s="36">
        <f t="shared" ref="CM6:CU6" si="10">IF(CM7="",NA(),CM7)</f>
        <v>59.55</v>
      </c>
      <c r="CN6" s="36">
        <f t="shared" si="10"/>
        <v>61.7</v>
      </c>
      <c r="CO6" s="36">
        <f t="shared" si="10"/>
        <v>62.85</v>
      </c>
      <c r="CP6" s="36">
        <f t="shared" si="10"/>
        <v>64.67</v>
      </c>
      <c r="CQ6" s="36">
        <f t="shared" si="10"/>
        <v>49.32</v>
      </c>
      <c r="CR6" s="36">
        <f t="shared" si="10"/>
        <v>50.24</v>
      </c>
      <c r="CS6" s="36">
        <f t="shared" si="10"/>
        <v>50.29</v>
      </c>
      <c r="CT6" s="36">
        <f t="shared" si="10"/>
        <v>49.64</v>
      </c>
      <c r="CU6" s="36">
        <f t="shared" si="10"/>
        <v>49.38</v>
      </c>
      <c r="CV6" s="35" t="str">
        <f>IF(CV7="","",IF(CV7="-","【-】","【"&amp;SUBSTITUTE(TEXT(CV7,"#,##0.00"),"-","△")&amp;"】"))</f>
        <v>【60.69】</v>
      </c>
      <c r="CW6" s="36">
        <f>IF(CW7="",NA(),CW7)</f>
        <v>76.53</v>
      </c>
      <c r="CX6" s="36">
        <f t="shared" ref="CX6:DF6" si="11">IF(CX7="",NA(),CX7)</f>
        <v>72.739999999999995</v>
      </c>
      <c r="CY6" s="36">
        <f t="shared" si="11"/>
        <v>69.84</v>
      </c>
      <c r="CZ6" s="36">
        <f t="shared" si="11"/>
        <v>66.17</v>
      </c>
      <c r="DA6" s="36">
        <f t="shared" si="11"/>
        <v>65.63</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46.49</v>
      </c>
      <c r="DI6" s="36">
        <f t="shared" ref="DI6:DQ6" si="12">IF(DI7="",NA(),DI7)</f>
        <v>46.49</v>
      </c>
      <c r="DJ6" s="36">
        <f t="shared" si="12"/>
        <v>46.45</v>
      </c>
      <c r="DK6" s="36">
        <f t="shared" si="12"/>
        <v>45.24</v>
      </c>
      <c r="DL6" s="36">
        <f t="shared" si="12"/>
        <v>45.64</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6">
        <f t="shared" si="14"/>
        <v>1.73</v>
      </c>
      <c r="EG6" s="36">
        <f t="shared" si="14"/>
        <v>1.73</v>
      </c>
      <c r="EH6" s="36">
        <f t="shared" si="14"/>
        <v>0.34</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74829</v>
      </c>
      <c r="D7" s="38">
        <v>46</v>
      </c>
      <c r="E7" s="38">
        <v>1</v>
      </c>
      <c r="F7" s="38">
        <v>0</v>
      </c>
      <c r="G7" s="38">
        <v>1</v>
      </c>
      <c r="H7" s="38" t="s">
        <v>92</v>
      </c>
      <c r="I7" s="38" t="s">
        <v>93</v>
      </c>
      <c r="J7" s="38" t="s">
        <v>94</v>
      </c>
      <c r="K7" s="38" t="s">
        <v>95</v>
      </c>
      <c r="L7" s="38" t="s">
        <v>96</v>
      </c>
      <c r="M7" s="38" t="s">
        <v>97</v>
      </c>
      <c r="N7" s="39" t="s">
        <v>98</v>
      </c>
      <c r="O7" s="39">
        <v>65.209999999999994</v>
      </c>
      <c r="P7" s="39">
        <v>92.87</v>
      </c>
      <c r="Q7" s="39">
        <v>2440</v>
      </c>
      <c r="R7" s="39">
        <v>5599</v>
      </c>
      <c r="S7" s="39">
        <v>118.27</v>
      </c>
      <c r="T7" s="39">
        <v>47.34</v>
      </c>
      <c r="U7" s="39">
        <v>5146</v>
      </c>
      <c r="V7" s="39">
        <v>29.9</v>
      </c>
      <c r="W7" s="39">
        <v>172.11</v>
      </c>
      <c r="X7" s="39">
        <v>145.84</v>
      </c>
      <c r="Y7" s="39">
        <v>121.5</v>
      </c>
      <c r="Z7" s="39">
        <v>106.82</v>
      </c>
      <c r="AA7" s="39">
        <v>112.56</v>
      </c>
      <c r="AB7" s="39">
        <v>115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213.68</v>
      </c>
      <c r="AU7" s="39">
        <v>279.83999999999997</v>
      </c>
      <c r="AV7" s="39">
        <v>102.09</v>
      </c>
      <c r="AW7" s="39">
        <v>103.67</v>
      </c>
      <c r="AX7" s="39">
        <v>147.84</v>
      </c>
      <c r="AY7" s="39">
        <v>371.89</v>
      </c>
      <c r="AZ7" s="39">
        <v>293.23</v>
      </c>
      <c r="BA7" s="39">
        <v>300.14</v>
      </c>
      <c r="BB7" s="39">
        <v>301.04000000000002</v>
      </c>
      <c r="BC7" s="39">
        <v>305.08</v>
      </c>
      <c r="BD7" s="39">
        <v>260.31</v>
      </c>
      <c r="BE7" s="39">
        <v>997.26</v>
      </c>
      <c r="BF7" s="39">
        <v>1025.76</v>
      </c>
      <c r="BG7" s="39">
        <v>1049.0999999999999</v>
      </c>
      <c r="BH7" s="39">
        <v>1067.6600000000001</v>
      </c>
      <c r="BI7" s="39">
        <v>1002.06</v>
      </c>
      <c r="BJ7" s="39">
        <v>483.11</v>
      </c>
      <c r="BK7" s="39">
        <v>542.29999999999995</v>
      </c>
      <c r="BL7" s="39">
        <v>566.65</v>
      </c>
      <c r="BM7" s="39">
        <v>551.62</v>
      </c>
      <c r="BN7" s="39">
        <v>585.59</v>
      </c>
      <c r="BO7" s="39">
        <v>275.67</v>
      </c>
      <c r="BP7" s="39">
        <v>61.03</v>
      </c>
      <c r="BQ7" s="39">
        <v>87.39</v>
      </c>
      <c r="BR7" s="39">
        <v>80.36</v>
      </c>
      <c r="BS7" s="39">
        <v>94.34</v>
      </c>
      <c r="BT7" s="39">
        <v>99.53</v>
      </c>
      <c r="BU7" s="39">
        <v>93.28</v>
      </c>
      <c r="BV7" s="39">
        <v>87.51</v>
      </c>
      <c r="BW7" s="39">
        <v>84.77</v>
      </c>
      <c r="BX7" s="39">
        <v>87.11</v>
      </c>
      <c r="BY7" s="39">
        <v>82.78</v>
      </c>
      <c r="BZ7" s="39">
        <v>100.05</v>
      </c>
      <c r="CA7" s="39">
        <v>210.45</v>
      </c>
      <c r="CB7" s="39">
        <v>146.80000000000001</v>
      </c>
      <c r="CC7" s="39">
        <v>160.15</v>
      </c>
      <c r="CD7" s="39">
        <v>140.94</v>
      </c>
      <c r="CE7" s="39">
        <v>133.94</v>
      </c>
      <c r="CF7" s="39">
        <v>208.29</v>
      </c>
      <c r="CG7" s="39">
        <v>218.42</v>
      </c>
      <c r="CH7" s="39">
        <v>227.27</v>
      </c>
      <c r="CI7" s="39">
        <v>223.98</v>
      </c>
      <c r="CJ7" s="39">
        <v>225.09</v>
      </c>
      <c r="CK7" s="39">
        <v>166.4</v>
      </c>
      <c r="CL7" s="39">
        <v>57.45</v>
      </c>
      <c r="CM7" s="39">
        <v>59.55</v>
      </c>
      <c r="CN7" s="39">
        <v>61.7</v>
      </c>
      <c r="CO7" s="39">
        <v>62.85</v>
      </c>
      <c r="CP7" s="39">
        <v>64.67</v>
      </c>
      <c r="CQ7" s="39">
        <v>49.32</v>
      </c>
      <c r="CR7" s="39">
        <v>50.24</v>
      </c>
      <c r="CS7" s="39">
        <v>50.29</v>
      </c>
      <c r="CT7" s="39">
        <v>49.64</v>
      </c>
      <c r="CU7" s="39">
        <v>49.38</v>
      </c>
      <c r="CV7" s="39">
        <v>60.69</v>
      </c>
      <c r="CW7" s="39">
        <v>76.53</v>
      </c>
      <c r="CX7" s="39">
        <v>72.739999999999995</v>
      </c>
      <c r="CY7" s="39">
        <v>69.84</v>
      </c>
      <c r="CZ7" s="39">
        <v>66.17</v>
      </c>
      <c r="DA7" s="39">
        <v>65.63</v>
      </c>
      <c r="DB7" s="39">
        <v>79.34</v>
      </c>
      <c r="DC7" s="39">
        <v>78.650000000000006</v>
      </c>
      <c r="DD7" s="39">
        <v>77.73</v>
      </c>
      <c r="DE7" s="39">
        <v>78.09</v>
      </c>
      <c r="DF7" s="39">
        <v>78.010000000000005</v>
      </c>
      <c r="DG7" s="39">
        <v>89.82</v>
      </c>
      <c r="DH7" s="39">
        <v>46.49</v>
      </c>
      <c r="DI7" s="39">
        <v>46.49</v>
      </c>
      <c r="DJ7" s="39">
        <v>46.45</v>
      </c>
      <c r="DK7" s="39">
        <v>45.24</v>
      </c>
      <c r="DL7" s="39">
        <v>45.64</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v>
      </c>
      <c r="EE7" s="39">
        <v>0</v>
      </c>
      <c r="EF7" s="39">
        <v>1.73</v>
      </c>
      <c r="EG7" s="39">
        <v>1.73</v>
      </c>
      <c r="EH7" s="39">
        <v>0.34</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HP-R3-12</cp:lastModifiedBy>
  <cp:lastPrinted>2022-01-24T02:39:34Z</cp:lastPrinted>
  <dcterms:created xsi:type="dcterms:W3CDTF">2021-12-03T06:44:48Z</dcterms:created>
  <dcterms:modified xsi:type="dcterms:W3CDTF">2022-01-24T02:39:56Z</dcterms:modified>
  <cp:category/>
</cp:coreProperties>
</file>