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建設水道課(水道)\各調査・会議関係\経営比較分析表\令和3年度\"/>
    </mc:Choice>
  </mc:AlternateContent>
  <xr:revisionPtr revIDLastSave="0" documentId="13_ncr:1_{728ABFAC-684F-4AE7-ABDD-F4EC1FE9A9FB}" xr6:coauthVersionLast="47" xr6:coauthVersionMax="47" xr10:uidLastSave="{00000000-0000-0000-0000-000000000000}"/>
  <workbookProtection workbookAlgorithmName="SHA-512" workbookHashValue="d0RZU1Qp4V3RZkCXnwXOBGXSmHlvhL8LAfVJIlATY+FG4EZLmqbd/3jMYAs5s/qiBfYRnmezBCsYEW+NrruDew==" workbookSaltValue="AkuAIntQlbSRIvlI62uNt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<sst xmlns="http://schemas.openxmlformats.org/spreadsheetml/2006/main" count="228" uniqueCount="113">
  <si>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</si>
  <si>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</si>
  <si>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</si>
  <si>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</si>
  <si>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</si>
  <si>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</si>
  <si>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</si>
  <si>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</si>
  <si>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</si>
  <si>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</si>
  <si>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</si>
  <si>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</si>
  <si>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</si>
  <si>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</si>
  <si>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</si>
  <si>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</si>
  <si>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</si>
  <si>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</si>
  <si>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</si>
  <si>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</si>
  <si>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</si>
  <si>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</si>
  <si>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</si>
  <si>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</si>
  <si>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</si>
  <si>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</si>
  <si>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</si>
  <si>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</si>
  <si>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</si>
  <si>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</si>
  <si>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</si>
  <si>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</si>
  <si>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</si>
  <si>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</si>
  <si>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</si>
  <si>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</si>
  <si>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</si>
  <si>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</si>
  <si>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</si>
  <si>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</si>
  <si>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</si>
  <si>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</si>
  <si>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</si>
  <si>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</si>
  <si>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</si>
  <si>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</si>
  <si>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</si>
  <si>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</si>
  <si>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</si>
  <si>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</si>
  <si>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</si>
  <si>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</si>
  <si>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</si>
  <si>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</si>
  <si>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</si>
  <si>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</si>
  <si>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</si>
  <si>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</si>
  <si>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</si>
  <si>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</si>
  <si>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</si>
  <si>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</si>
  <si>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</si>
  <si>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</si>
  <si>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</si>
  <si>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</si>
  <si>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</si>
  <si>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</si>
  <si>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</si>
  <si>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</si>
  <si>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</si>
  <si>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</si>
  <si>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</si>
  <si>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</si>
  <si>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</si>
  <si>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</si>
  <si>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</si>
  <si>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</si>
  <si>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</si>
  <si>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</si>
  <si>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</si>
  <si>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</si>
  <si>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</si>
  <si>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</si>
  <si>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</si>
  <si>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</si>
  <si>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</si>
  <si>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</si>
  <si>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</si>
  <si>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</si>
  <si>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</si>
  <si>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</si>
  <si>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</si>
  <si>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</si>
  <si>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</si>
  <si>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</si>
  <si>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</si>
  <si>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</si>
  <si>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</si>
  <si>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</si>
  <si>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</si>
  <si>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</si>
  <si>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</si>
  <si>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</si>
  <si>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</si>
  <si>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</si>
  <si>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</si>
  <si>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</si>
  <si>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</si>
  <si>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</si>
  <si>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①類似団体と比較すれば低いものの、更新時期を迎える施設もあり年々、増加傾向であることから計画的な老朽設備の更新が必要である。
②管路経年化率は数年間で類似団体平均値を大きく上回ったことから、効率的な施設の更新と費用の平準化に取り組む。
③今後も安定した配水を行うために、資金との調整を図りながら更新を行う必要がある。</t>
    <rPh sb="30" eb="32">
      <t>ネンネン</t>
    </rPh>
    <rPh sb="71" eb="74">
      <t>スウネンカン</t>
    </rPh>
    <rPh sb="105" eb="107">
      <t>ヒヨウ</t>
    </rPh>
    <phoneticPr fontId="4"/>
  </si>
  <si>
    <t>①類似団体平均値を下回っており、給水収益等の収益で維持管理費等の費用が賄えていない。コストの削減や経営状況の見直しを図り、更なる経営改善に向けた取り組みが必要である。
②引き続き類似団体平均値を大きく上回っており、欠損金を解消できるよう対策を講じる必要がある。
③流動比率は、100％以上あり短期的な債務に対しての支払能力は十分な水準にあるといえる。
④平均より企業債残高割合が多く、企業債への依存度が高い。
⑤増加傾向となっているが、依然として100％に届かず給水に係る費用を賄うだけの利益を上げられていない。
⑥類似団体と比較すると低い状況にあるが、施設を効率的に利用するなど更なる給水原価の抑制に努めていきたい。
⑦類似団体と経年的な比較でも上回っており、施設の稼働状況は比較的良好である。
⑧漏水調査等を実施し、漏水箇所の特定や早急な修繕を行い有収率の向上に努める。　</t>
    <rPh sb="368" eb="370">
      <t>ソウキュウ</t>
    </rPh>
    <rPh sb="371" eb="373">
      <t>シュウゼン</t>
    </rPh>
    <rPh sb="374" eb="375">
      <t>オコナ</t>
    </rPh>
    <rPh sb="383" eb="384">
      <t>ツト</t>
    </rPh>
    <phoneticPr fontId="4"/>
  </si>
  <si>
    <t>施設の維持及び更新費用を給水収益だけでは賄いきれておらず、経営状態が良好とはいえない状況である。人口減少に伴い給水収益も減少すると見込まれる中で、施設や管路の老朽化は年々進行している。今後は設備の更新や耐震化を行うための費用の増加が見込まれるため、料金改定も含め長期的な視点で事業計画に基づき効率的な更新を行うとともに、維持管理費等の削減に努め、計画的で健全な事業の推進に取り組み経営の健全化を図る必要がある。</t>
    <rPh sb="5" eb="6">
      <t>オヨ</t>
    </rPh>
    <rPh sb="65" eb="67">
      <t>ミコ</t>
    </rPh>
    <rPh sb="70" eb="71">
      <t>ナカ</t>
    </rPh>
    <rPh sb="76" eb="78">
      <t>カンロ</t>
    </rPh>
    <rPh sb="83" eb="85">
      <t>ネンネン</t>
    </rPh>
    <rPh sb="85" eb="87">
      <t>シンコウ</t>
    </rPh>
    <rPh sb="101" eb="104">
      <t>タイシンカ</t>
    </rPh>
    <rPh sb="105" eb="106">
      <t>オコナ</t>
    </rPh>
    <rPh sb="170" eb="1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</si>
</sst>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2.52</c:v>
                </c:pt>
                <c:pt idx="1">
                  <c:v>0.2</c:v>
                </c:pt>
                <c:pt idx="2">
                  <c:v>0.36</c:v>
                </c:pt>
                <c:pt idx="3">
                  <c:v>0.12</c:v>
                </c:pt>
                <c:pt idx="4">
                  <c:v>0.93</c:v>
                </c:pt>
              </c:numCache>
            </c:numRef>
          </c:val>
          <c:extLst>
            <c:ext xmlns:c16="http://schemas.microsoft.com/office/drawing/2014/chart" uri="{C3380CC4-5D6E-409C-BE32-E72D297353CC}">
              <c16:uniqueId val="{00000000-37CE-472F-BC59-6382A4924C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7CE-472F-BC59-6382A4924C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c:v>
                </c:pt>
                <c:pt idx="1">
                  <c:v>65.040000000000006</c:v>
                </c:pt>
                <c:pt idx="2">
                  <c:v>66.25</c:v>
                </c:pt>
                <c:pt idx="3">
                  <c:v>65.41</c:v>
                </c:pt>
                <c:pt idx="4">
                  <c:v>65.28</c:v>
                </c:pt>
              </c:numCache>
            </c:numRef>
          </c:val>
          <c:extLst>
            <c:ext xmlns:c16="http://schemas.microsoft.com/office/drawing/2014/chart" uri="{C3380CC4-5D6E-409C-BE32-E72D297353CC}">
              <c16:uniqueId val="{00000000-1D29-4AD2-B49F-B185C0C292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1D29-4AD2-B49F-B185C0C292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84.74</c:v>
                </c:pt>
                <c:pt idx="1">
                  <c:v>81.38</c:v>
                </c:pt>
                <c:pt idx="2">
                  <c:v>78.81</c:v>
                </c:pt>
                <c:pt idx="3">
                  <c:v>78.040000000000006</c:v>
                </c:pt>
                <c:pt idx="4">
                  <c:v>79.02</c:v>
                </c:pt>
              </c:numCache>
            </c:numRef>
          </c:val>
          <c:extLst>
            <c:ext xmlns:c16="http://schemas.microsoft.com/office/drawing/2014/chart" uri="{C3380CC4-5D6E-409C-BE32-E72D297353CC}">
              <c16:uniqueId val="{00000000-4033-45D2-BAF4-D4EE0EBC7B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4033-45D2-BAF4-D4EE0EBC7B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101.19</c:v>
                </c:pt>
                <c:pt idx="1">
                  <c:v>102.07</c:v>
                </c:pt>
                <c:pt idx="2">
                  <c:v>97.85</c:v>
                </c:pt>
                <c:pt idx="3">
                  <c:v>98.28</c:v>
                </c:pt>
                <c:pt idx="4">
                  <c:v>99.22</c:v>
                </c:pt>
              </c:numCache>
            </c:numRef>
          </c:val>
          <c:extLst>
            <c:ext xmlns:c16="http://schemas.microsoft.com/office/drawing/2014/chart" uri="{C3380CC4-5D6E-409C-BE32-E72D297353CC}">
              <c16:uniqueId val="{00000000-3909-4ACE-8989-184A35534F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3909-4ACE-8989-184A35534F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32.57</c:v>
                </c:pt>
                <c:pt idx="1">
                  <c:v>34.78</c:v>
                </c:pt>
                <c:pt idx="2">
                  <c:v>37.19</c:v>
                </c:pt>
                <c:pt idx="3">
                  <c:v>39.11</c:v>
                </c:pt>
                <c:pt idx="4">
                  <c:v>41.07</c:v>
                </c:pt>
              </c:numCache>
            </c:numRef>
          </c:val>
          <c:extLst>
            <c:ext xmlns:c16="http://schemas.microsoft.com/office/drawing/2014/chart" uri="{C3380CC4-5D6E-409C-BE32-E72D297353CC}">
              <c16:uniqueId val="{00000000-D37A-4F58-8476-BE0EB4B05D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D37A-4F58-8476-BE0EB4B05D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14.98</c:v>
                </c:pt>
                <c:pt idx="1">
                  <c:v>14.76</c:v>
                </c:pt>
                <c:pt idx="2">
                  <c:v>33.619999999999997</c:v>
                </c:pt>
                <c:pt idx="3">
                  <c:v>36.299999999999997</c:v>
                </c:pt>
                <c:pt idx="4">
                  <c:v>35.76</c:v>
                </c:pt>
              </c:numCache>
            </c:numRef>
          </c:val>
          <c:extLst>
            <c:ext xmlns:c16="http://schemas.microsoft.com/office/drawing/2014/chart" uri="{C3380CC4-5D6E-409C-BE32-E72D297353CC}">
              <c16:uniqueId val="{00000000-518B-48E7-9615-7EC96CF43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18B-48E7-9615-7EC96CF43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119.08</c:v>
                </c:pt>
                <c:pt idx="1">
                  <c:v>114.63</c:v>
                </c:pt>
                <c:pt idx="2">
                  <c:v>120.04</c:v>
                </c:pt>
                <c:pt idx="3">
                  <c:v>125.1</c:v>
                </c:pt>
                <c:pt idx="4">
                  <c:v>124.48</c:v>
                </c:pt>
              </c:numCache>
            </c:numRef>
          </c:val>
          <c:extLst>
            <c:ext xmlns:c16="http://schemas.microsoft.com/office/drawing/2014/chart" uri="{C3380CC4-5D6E-409C-BE32-E72D297353CC}">
              <c16:uniqueId val="{00000000-465D-475F-A6CD-FC5AA3863A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465D-475F-A6CD-FC5AA3863A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339.7</c:v>
                </c:pt>
                <c:pt idx="1">
                  <c:v>284.57</c:v>
                </c:pt>
                <c:pt idx="2">
                  <c:v>452.22</c:v>
                </c:pt>
                <c:pt idx="3">
                  <c:v>320.17</c:v>
                </c:pt>
                <c:pt idx="4">
                  <c:v>542.33000000000004</c:v>
                </c:pt>
              </c:numCache>
            </c:numRef>
          </c:val>
          <c:extLst>
            <c:ext xmlns:c16="http://schemas.microsoft.com/office/drawing/2014/chart" uri="{C3380CC4-5D6E-409C-BE32-E72D297353CC}">
              <c16:uniqueId val="{00000000-636E-4149-B481-575854CCB7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636E-4149-B481-575854CCB7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697.63</c:v>
                </c:pt>
                <c:pt idx="1">
                  <c:v>670.19</c:v>
                </c:pt>
                <c:pt idx="2">
                  <c:v>672.47</c:v>
                </c:pt>
                <c:pt idx="3">
                  <c:v>707.31</c:v>
                </c:pt>
                <c:pt idx="4">
                  <c:v>667.13</c:v>
                </c:pt>
              </c:numCache>
            </c:numRef>
          </c:val>
          <c:extLst>
            <c:ext xmlns:c16="http://schemas.microsoft.com/office/drawing/2014/chart" uri="{C3380CC4-5D6E-409C-BE32-E72D297353CC}">
              <c16:uniqueId val="{00000000-BC79-4BF8-95C8-08D61BC776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C79-4BF8-95C8-08D61BC776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88.88</c:v>
                </c:pt>
                <c:pt idx="1">
                  <c:v>89.81</c:v>
                </c:pt>
                <c:pt idx="2">
                  <c:v>86.58</c:v>
                </c:pt>
                <c:pt idx="3">
                  <c:v>87.09</c:v>
                </c:pt>
                <c:pt idx="4">
                  <c:v>88.91</c:v>
                </c:pt>
              </c:numCache>
            </c:numRef>
          </c:val>
          <c:extLst>
            <c:ext xmlns:c16="http://schemas.microsoft.com/office/drawing/2014/chart" uri="{C3380CC4-5D6E-409C-BE32-E72D297353CC}">
              <c16:uniqueId val="{00000000-36DE-4A81-9768-C4136A7D05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36DE-4A81-9768-C4136A7D05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203.98</c:v>
                </c:pt>
                <c:pt idx="1">
                  <c:v>201.88</c:v>
                </c:pt>
                <c:pt idx="2">
                  <c:v>209.22</c:v>
                </c:pt>
                <c:pt idx="3">
                  <c:v>208.46</c:v>
                </c:pt>
                <c:pt idx="4">
                  <c:v>205.52</c:v>
                </c:pt>
              </c:numCache>
            </c:numRef>
          </c:val>
          <c:extLst>
            <c:ext xmlns:c16="http://schemas.microsoft.com/office/drawing/2014/chart" uri="{C3380CC4-5D6E-409C-BE32-E72D297353CC}">
              <c16:uniqueId val="{00000000-FE37-408B-A753-4DFF6EA879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E37-408B-A753-4DFF6EA879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0" zoomScaleNormal="100" workbookViewId="0">
      <selection activeCell="CB62" sqref="CB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浅川町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6248</v>
      </c>
      <c r="AM8" s="61"/>
      <c r="AN8" s="61"/>
      <c r="AO8" s="61"/>
      <c r="AP8" s="61"/>
      <c r="AQ8" s="61"/>
      <c r="AR8" s="61"/>
      <c r="AS8" s="61"/>
      <c r="AT8" s="52">
        <f>データ!$S$6</f>
        <v>37.43</v>
      </c>
      <c r="AU8" s="53"/>
      <c r="AV8" s="53"/>
      <c r="AW8" s="53"/>
      <c r="AX8" s="53"/>
      <c r="AY8" s="53"/>
      <c r="AZ8" s="53"/>
      <c r="BA8" s="53"/>
      <c r="BB8" s="54">
        <f>データ!$T$6</f>
        <v>166.92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72.12</v>
      </c>
      <c r="J10" s="53"/>
      <c r="K10" s="53"/>
      <c r="L10" s="53"/>
      <c r="M10" s="53"/>
      <c r="N10" s="53"/>
      <c r="O10" s="64"/>
      <c r="P10" s="54">
        <f>データ!$P$6</f>
        <v>98.82</v>
      </c>
      <c r="Q10" s="54"/>
      <c r="R10" s="54"/>
      <c r="S10" s="54"/>
      <c r="T10" s="54"/>
      <c r="U10" s="54"/>
      <c r="V10" s="54"/>
      <c r="W10" s="61">
        <f>データ!$Q$6</f>
        <v>3575</v>
      </c>
      <c r="X10" s="61"/>
      <c r="Y10" s="61"/>
      <c r="Z10" s="61"/>
      <c r="AA10" s="61"/>
      <c r="AB10" s="61"/>
      <c r="AC10" s="61"/>
      <c r="AD10" s="2"/>
      <c r="AE10" s="2"/>
      <c r="AF10" s="2"/>
      <c r="AG10" s="2"/>
      <c r="AH10" s="4"/>
      <c r="AI10" s="4"/>
      <c r="AJ10" s="4"/>
      <c r="AK10" s="4"/>
      <c r="AL10" s="61">
        <f>データ!$U$6</f>
        <v>5947</v>
      </c>
      <c r="AM10" s="61"/>
      <c r="AN10" s="61"/>
      <c r="AO10" s="61"/>
      <c r="AP10" s="61"/>
      <c r="AQ10" s="61"/>
      <c r="AR10" s="61"/>
      <c r="AS10" s="61"/>
      <c r="AT10" s="52">
        <f>データ!$V$6</f>
        <v>36.5</v>
      </c>
      <c r="AU10" s="53"/>
      <c r="AV10" s="53"/>
      <c r="AW10" s="53"/>
      <c r="AX10" s="53"/>
      <c r="AY10" s="53"/>
      <c r="AZ10" s="53"/>
      <c r="BA10" s="53"/>
      <c r="BB10" s="54">
        <f>データ!$W$6</f>
        <v>162.93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sxelcJnJCaJrIZlschezmDXiR834ZFRtT/enaDnmCz7eLp0NUUI1rf1ncwN0rrfKsQKtbY16vKPkjozSfZvjA==" saltValue="vghQYTbNnhv6MAPB/czM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75043</v>
      </c>
      <c r="D6" s="34">
        <f t="shared" si="3"/>
        <v>46</v>
      </c>
      <c r="E6" s="34">
        <f t="shared" si="3"/>
        <v>1</v>
      </c>
      <c r="F6" s="34">
        <f t="shared" si="3"/>
        <v>0</v>
      </c>
      <c r="G6" s="34">
        <f t="shared" si="3"/>
        <v>1</v>
      </c>
      <c r="H6" s="34" t="str">
        <f t="shared" si="3"/>
        <v>福島県　浅川町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72.12</v>
      </c>
      <c r="P6" s="35">
        <f t="shared" si="3"/>
        <v>98.82</v>
      </c>
      <c r="Q6" s="35">
        <f t="shared" si="3"/>
        <v>3575</v>
      </c>
      <c r="R6" s="35">
        <f t="shared" si="3"/>
        <v>6248</v>
      </c>
      <c r="S6" s="35">
        <f t="shared" si="3"/>
        <v>37.43</v>
      </c>
      <c r="T6" s="35">
        <f t="shared" si="3"/>
        <v>166.92</v>
      </c>
      <c r="U6" s="35">
        <f t="shared" si="3"/>
        <v>5947</v>
      </c>
      <c r="V6" s="35">
        <f t="shared" si="3"/>
        <v>36.5</v>
      </c>
      <c r="W6" s="35">
        <f t="shared" si="3"/>
        <v>162.93</v>
      </c>
      <c r="X6" s="36">
        <f>IF(X7="",NA(),X7)</f>
        <v>101.19</v>
      </c>
      <c r="Y6" s="36">
        <f t="shared" ref="Y6:AG6" si="4">IF(Y7="",NA(),Y7)</f>
        <v>102.07</v>
      </c>
      <c r="Z6" s="36">
        <f t="shared" si="4"/>
        <v>97.85</v>
      </c>
      <c r="AA6" s="36">
        <f t="shared" si="4"/>
        <v>98.28</v>
      </c>
      <c r="AB6" s="36">
        <f t="shared" si="4"/>
        <v>99.22</v>
      </c>
      <c r="AC6" s="36">
        <f t="shared" si="4"/>
        <v>107.95</v>
      </c>
      <c r="AD6" s="36">
        <f t="shared" si="4"/>
        <v>104.47</v>
      </c>
      <c r="AE6" s="36">
        <f t="shared" si="4"/>
        <v>103.81</v>
      </c>
      <c r="AF6" s="36">
        <f t="shared" si="4"/>
        <v>104.35</v>
      </c>
      <c r="AG6" s="36">
        <f t="shared" si="4"/>
        <v>105.34</v>
      </c>
      <c r="AH6" s="35" t="str">
        <f>IF(AH7="","",IF(AH7="-","【-】","【"&amp;SUBSTITUTE(TEXT(AH7,"#,##0.00"),"-","△")&amp;"】"))</f>
        <v>【110.27】</v>
      </c>
      <c r="AI6" s="36">
        <f>IF(AI7="",NA(),AI7)</f>
        <v>119.08</v>
      </c>
      <c r="AJ6" s="36">
        <f t="shared" ref="AJ6:AR6" si="5">IF(AJ7="",NA(),AJ7)</f>
        <v>114.63</v>
      </c>
      <c r="AK6" s="36">
        <f t="shared" si="5"/>
        <v>120.04</v>
      </c>
      <c r="AL6" s="36">
        <f t="shared" si="5"/>
        <v>125.1</v>
      </c>
      <c r="AM6" s="36">
        <f t="shared" si="5"/>
        <v>124.48</v>
      </c>
      <c r="AN6" s="36">
        <f t="shared" si="5"/>
        <v>12.44</v>
      </c>
      <c r="AO6" s="36">
        <f t="shared" si="5"/>
        <v>16.399999999999999</v>
      </c>
      <c r="AP6" s="36">
        <f t="shared" si="5"/>
        <v>25.66</v>
      </c>
      <c r="AQ6" s="36">
        <f t="shared" si="5"/>
        <v>21.69</v>
      </c>
      <c r="AR6" s="36">
        <f t="shared" si="5"/>
        <v>24.04</v>
      </c>
      <c r="AS6" s="35" t="str">
        <f>IF(AS7="","",IF(AS7="-","【-】","【"&amp;SUBSTITUTE(TEXT(AS7,"#,##0.00"),"-","△")&amp;"】"))</f>
        <v>【1.15】</v>
      </c>
      <c r="AT6" s="36">
        <f>IF(AT7="",NA(),AT7)</f>
        <v>339.7</v>
      </c>
      <c r="AU6" s="36">
        <f t="shared" ref="AU6:BC6" si="6">IF(AU7="",NA(),AU7)</f>
        <v>284.57</v>
      </c>
      <c r="AV6" s="36">
        <f t="shared" si="6"/>
        <v>452.22</v>
      </c>
      <c r="AW6" s="36">
        <f t="shared" si="6"/>
        <v>320.17</v>
      </c>
      <c r="AX6" s="36">
        <f t="shared" si="6"/>
        <v>542.33000000000004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697.63</v>
      </c>
      <c r="BF6" s="36">
        <f t="shared" ref="BF6:BN6" si="7">IF(BF7="",NA(),BF7)</f>
        <v>670.19</v>
      </c>
      <c r="BG6" s="36">
        <f t="shared" si="7"/>
        <v>672.47</v>
      </c>
      <c r="BH6" s="36">
        <f t="shared" si="7"/>
        <v>707.31</v>
      </c>
      <c r="BI6" s="36">
        <f t="shared" si="7"/>
        <v>667.13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88.88</v>
      </c>
      <c r="BQ6" s="36">
        <f t="shared" ref="BQ6:BY6" si="8">IF(BQ7="",NA(),BQ7)</f>
        <v>89.81</v>
      </c>
      <c r="BR6" s="36">
        <f t="shared" si="8"/>
        <v>86.58</v>
      </c>
      <c r="BS6" s="36">
        <f t="shared" si="8"/>
        <v>87.09</v>
      </c>
      <c r="BT6" s="36">
        <f t="shared" si="8"/>
        <v>88.91</v>
      </c>
      <c r="BU6" s="36">
        <f t="shared" si="8"/>
        <v>93.28</v>
      </c>
      <c r="BV6" s="36">
        <f t="shared" si="8"/>
        <v>87.51</v>
      </c>
      <c r="BW6" s="36">
        <f t="shared" si="8"/>
        <v>84.77</v>
      </c>
      <c r="BX6" s="36">
        <f t="shared" si="8"/>
        <v>87.11</v>
      </c>
      <c r="BY6" s="36">
        <f t="shared" si="8"/>
        <v>82.78</v>
      </c>
      <c r="BZ6" s="35" t="str">
        <f>IF(BZ7="","",IF(BZ7="-","【-】","【"&amp;SUBSTITUTE(TEXT(BZ7,"#,##0.00"),"-","△")&amp;"】"))</f>
        <v>【100.05】</v>
      </c>
      <c r="CA6" s="36">
        <f>IF(CA7="",NA(),CA7)</f>
        <v>203.98</v>
      </c>
      <c r="CB6" s="36">
        <f t="shared" ref="CB6:CJ6" si="9">IF(CB7="",NA(),CB7)</f>
        <v>201.88</v>
      </c>
      <c r="CC6" s="36">
        <f t="shared" si="9"/>
        <v>209.22</v>
      </c>
      <c r="CD6" s="36">
        <f t="shared" si="9"/>
        <v>208.46</v>
      </c>
      <c r="CE6" s="36">
        <f t="shared" si="9"/>
        <v>205.52</v>
      </c>
      <c r="CF6" s="36">
        <f t="shared" si="9"/>
        <v>208.29</v>
      </c>
      <c r="CG6" s="36">
        <f t="shared" si="9"/>
        <v>218.42</v>
      </c>
      <c r="CH6" s="36">
        <f t="shared" si="9"/>
        <v>227.27</v>
      </c>
      <c r="CI6" s="36">
        <f t="shared" si="9"/>
        <v>223.98</v>
      </c>
      <c r="CJ6" s="36">
        <f t="shared" si="9"/>
        <v>225.09</v>
      </c>
      <c r="CK6" s="35" t="str">
        <f>IF(CK7="","",IF(CK7="-","【-】","【"&amp;SUBSTITUTE(TEXT(CK7,"#,##0.00"),"-","△")&amp;"】"))</f>
        <v>【166.40】</v>
      </c>
      <c r="CL6" s="36">
        <f>IF(CL7="",NA(),CL7)</f>
        <v>62</v>
      </c>
      <c r="CM6" s="36">
        <f t="shared" ref="CM6:CU6" si="10">IF(CM7="",NA(),CM7)</f>
        <v>65.040000000000006</v>
      </c>
      <c r="CN6" s="36">
        <f t="shared" si="10"/>
        <v>66.25</v>
      </c>
      <c r="CO6" s="36">
        <f t="shared" si="10"/>
        <v>65.41</v>
      </c>
      <c r="CP6" s="36">
        <f t="shared" si="10"/>
        <v>65.28</v>
      </c>
      <c r="CQ6" s="36">
        <f t="shared" si="10"/>
        <v>49.32</v>
      </c>
      <c r="CR6" s="36">
        <f t="shared" si="10"/>
        <v>50.24</v>
      </c>
      <c r="CS6" s="36">
        <f t="shared" si="10"/>
        <v>50.29</v>
      </c>
      <c r="CT6" s="36">
        <f t="shared" si="10"/>
        <v>49.64</v>
      </c>
      <c r="CU6" s="36">
        <f t="shared" si="10"/>
        <v>49.38</v>
      </c>
      <c r="CV6" s="35" t="str">
        <f>IF(CV7="","",IF(CV7="-","【-】","【"&amp;SUBSTITUTE(TEXT(CV7,"#,##0.00"),"-","△")&amp;"】"))</f>
        <v>【60.69】</v>
      </c>
      <c r="CW6" s="36">
        <f>IF(CW7="",NA(),CW7)</f>
        <v>84.74</v>
      </c>
      <c r="CX6" s="36">
        <f t="shared" ref="CX6:DF6" si="11">IF(CX7="",NA(),CX7)</f>
        <v>81.38</v>
      </c>
      <c r="CY6" s="36">
        <f t="shared" si="11"/>
        <v>78.81</v>
      </c>
      <c r="CZ6" s="36">
        <f t="shared" si="11"/>
        <v>78.040000000000006</v>
      </c>
      <c r="DA6" s="36">
        <f t="shared" si="11"/>
        <v>79.02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32.57</v>
      </c>
      <c r="DI6" s="36">
        <f t="shared" ref="DI6:DQ6" si="12">IF(DI7="",NA(),DI7)</f>
        <v>34.78</v>
      </c>
      <c r="DJ6" s="36">
        <f t="shared" si="12"/>
        <v>37.19</v>
      </c>
      <c r="DK6" s="36">
        <f t="shared" si="12"/>
        <v>39.11</v>
      </c>
      <c r="DL6" s="36">
        <f t="shared" si="12"/>
        <v>41.07</v>
      </c>
      <c r="DM6" s="36">
        <f t="shared" si="12"/>
        <v>48.3</v>
      </c>
      <c r="DN6" s="36">
        <f t="shared" si="12"/>
        <v>45.14</v>
      </c>
      <c r="DO6" s="36">
        <f t="shared" si="12"/>
        <v>45.85</v>
      </c>
      <c r="DP6" s="36">
        <f t="shared" si="12"/>
        <v>47.31</v>
      </c>
      <c r="DQ6" s="36">
        <f t="shared" si="12"/>
        <v>47.5</v>
      </c>
      <c r="DR6" s="35" t="str">
        <f>IF(DR7="","",IF(DR7="-","【-】","【"&amp;SUBSTITUTE(TEXT(DR7,"#,##0.00"),"-","△")&amp;"】"))</f>
        <v>【50.19】</v>
      </c>
      <c r="DS6" s="36">
        <f>IF(DS7="",NA(),DS7)</f>
        <v>14.98</v>
      </c>
      <c r="DT6" s="36">
        <f t="shared" ref="DT6:EB6" si="13">IF(DT7="",NA(),DT7)</f>
        <v>14.76</v>
      </c>
      <c r="DU6" s="36">
        <f t="shared" si="13"/>
        <v>33.619999999999997</v>
      </c>
      <c r="DV6" s="36">
        <f t="shared" si="13"/>
        <v>36.299999999999997</v>
      </c>
      <c r="DW6" s="36">
        <f t="shared" si="13"/>
        <v>35.76</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2.52</v>
      </c>
      <c r="EE6" s="36">
        <f t="shared" ref="EE6:EM6" si="14">IF(EE7="",NA(),EE7)</f>
        <v>0.2</v>
      </c>
      <c r="EF6" s="36">
        <f t="shared" si="14"/>
        <v>0.36</v>
      </c>
      <c r="EG6" s="36">
        <f t="shared" si="14"/>
        <v>0.12</v>
      </c>
      <c r="EH6" s="36">
        <f t="shared" si="14"/>
        <v>0.93</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75043</v>
      </c>
      <c r="D7" s="38">
        <v>46</v>
      </c>
      <c r="E7" s="38">
        <v>1</v>
      </c>
      <c r="F7" s="38">
        <v>0</v>
      </c>
      <c r="G7" s="38">
        <v>1</v>
      </c>
      <c r="H7" s="38" t="s">
        <v>93</v>
      </c>
      <c r="I7" s="38" t="s">
        <v>94</v>
      </c>
      <c r="J7" s="38" t="s">
        <v>95</v>
      </c>
      <c r="K7" s="38" t="s">
        <v>96</v>
      </c>
      <c r="L7" s="38" t="s">
        <v>97</v>
      </c>
      <c r="M7" s="38" t="s">
        <v>98</v>
      </c>
      <c r="N7" s="39" t="s">
        <v>99</v>
      </c>
      <c r="O7" s="39">
        <v>72.12</v>
      </c>
      <c r="P7" s="39">
        <v>98.82</v>
      </c>
      <c r="Q7" s="39">
        <v>3575</v>
      </c>
      <c r="R7" s="39">
        <v>6248</v>
      </c>
      <c r="S7" s="39">
        <v>37.43</v>
      </c>
      <c r="T7" s="39">
        <v>166.92</v>
      </c>
      <c r="U7" s="39">
        <v>5947</v>
      </c>
      <c r="V7" s="39">
        <v>36.5</v>
      </c>
      <c r="W7" s="39">
        <v>162.93</v>
      </c>
      <c r="X7" s="39">
        <v>101.19</v>
      </c>
      <c r="Y7" s="39">
        <v>102.07</v>
      </c>
      <c r="Z7" s="39">
        <v>97.85</v>
      </c>
      <c r="AA7" s="39">
        <v>98.28</v>
      </c>
      <c r="AB7" s="39">
        <v>99.22</v>
      </c>
      <c r="AC7" s="39">
        <v>107.95</v>
      </c>
      <c r="AD7" s="39">
        <v>104.47</v>
      </c>
      <c r="AE7" s="39">
        <v>103.81</v>
      </c>
      <c r="AF7" s="39">
        <v>104.35</v>
      </c>
      <c r="AG7" s="39">
        <v>105.34</v>
      </c>
      <c r="AH7" s="39">
        <v>110.27</v>
      </c>
      <c r="AI7" s="39">
        <v>119.08</v>
      </c>
      <c r="AJ7" s="39">
        <v>114.63</v>
      </c>
      <c r="AK7" s="39">
        <v>120.04</v>
      </c>
      <c r="AL7" s="39">
        <v>125.1</v>
      </c>
      <c r="AM7" s="39">
        <v>124.48</v>
      </c>
      <c r="AN7" s="39">
        <v>12.44</v>
      </c>
      <c r="AO7" s="39">
        <v>16.399999999999999</v>
      </c>
      <c r="AP7" s="39">
        <v>25.66</v>
      </c>
      <c r="AQ7" s="39">
        <v>21.69</v>
      </c>
      <c r="AR7" s="39">
        <v>24.04</v>
      </c>
      <c r="AS7" s="39">
        <v>1.1499999999999999</v>
      </c>
      <c r="AT7" s="39">
        <v>339.7</v>
      </c>
      <c r="AU7" s="39">
        <v>284.57</v>
      </c>
      <c r="AV7" s="39">
        <v>452.22</v>
      </c>
      <c r="AW7" s="39">
        <v>320.17</v>
      </c>
      <c r="AX7" s="39">
        <v>542.33000000000004</v>
      </c>
      <c r="AY7" s="39">
        <v>371.89</v>
      </c>
      <c r="AZ7" s="39">
        <v>293.23</v>
      </c>
      <c r="BA7" s="39">
        <v>300.14</v>
      </c>
      <c r="BB7" s="39">
        <v>301.04000000000002</v>
      </c>
      <c r="BC7" s="39">
        <v>305.08</v>
      </c>
      <c r="BD7" s="39">
        <v>260.31</v>
      </c>
      <c r="BE7" s="39">
        <v>697.63</v>
      </c>
      <c r="BF7" s="39">
        <v>670.19</v>
      </c>
      <c r="BG7" s="39">
        <v>672.47</v>
      </c>
      <c r="BH7" s="39">
        <v>707.31</v>
      </c>
      <c r="BI7" s="39">
        <v>667.13</v>
      </c>
      <c r="BJ7" s="39">
        <v>483.11</v>
      </c>
      <c r="BK7" s="39">
        <v>542.29999999999995</v>
      </c>
      <c r="BL7" s="39">
        <v>566.65</v>
      </c>
      <c r="BM7" s="39">
        <v>551.62</v>
      </c>
      <c r="BN7" s="39">
        <v>585.59</v>
      </c>
      <c r="BO7" s="39">
        <v>275.67</v>
      </c>
      <c r="BP7" s="39">
        <v>88.88</v>
      </c>
      <c r="BQ7" s="39">
        <v>89.81</v>
      </c>
      <c r="BR7" s="39">
        <v>86.58</v>
      </c>
      <c r="BS7" s="39">
        <v>87.09</v>
      </c>
      <c r="BT7" s="39">
        <v>88.91</v>
      </c>
      <c r="BU7" s="39">
        <v>93.28</v>
      </c>
      <c r="BV7" s="39">
        <v>87.51</v>
      </c>
      <c r="BW7" s="39">
        <v>84.77</v>
      </c>
      <c r="BX7" s="39">
        <v>87.11</v>
      </c>
      <c r="BY7" s="39">
        <v>82.78</v>
      </c>
      <c r="BZ7" s="39">
        <v>100.05</v>
      </c>
      <c r="CA7" s="39">
        <v>203.98</v>
      </c>
      <c r="CB7" s="39">
        <v>201.88</v>
      </c>
      <c r="CC7" s="39">
        <v>209.22</v>
      </c>
      <c r="CD7" s="39">
        <v>208.46</v>
      </c>
      <c r="CE7" s="39">
        <v>205.52</v>
      </c>
      <c r="CF7" s="39">
        <v>208.29</v>
      </c>
      <c r="CG7" s="39">
        <v>218.42</v>
      </c>
      <c r="CH7" s="39">
        <v>227.27</v>
      </c>
      <c r="CI7" s="39">
        <v>223.98</v>
      </c>
      <c r="CJ7" s="39">
        <v>225.09</v>
      </c>
      <c r="CK7" s="39">
        <v>166.4</v>
      </c>
      <c r="CL7" s="39">
        <v>62</v>
      </c>
      <c r="CM7" s="39">
        <v>65.040000000000006</v>
      </c>
      <c r="CN7" s="39">
        <v>66.25</v>
      </c>
      <c r="CO7" s="39">
        <v>65.41</v>
      </c>
      <c r="CP7" s="39">
        <v>65.28</v>
      </c>
      <c r="CQ7" s="39">
        <v>49.32</v>
      </c>
      <c r="CR7" s="39">
        <v>50.24</v>
      </c>
      <c r="CS7" s="39">
        <v>50.29</v>
      </c>
      <c r="CT7" s="39">
        <v>49.64</v>
      </c>
      <c r="CU7" s="39">
        <v>49.38</v>
      </c>
      <c r="CV7" s="39">
        <v>60.69</v>
      </c>
      <c r="CW7" s="39">
        <v>84.74</v>
      </c>
      <c r="CX7" s="39">
        <v>81.38</v>
      </c>
      <c r="CY7" s="39">
        <v>78.81</v>
      </c>
      <c r="CZ7" s="39">
        <v>78.040000000000006</v>
      </c>
      <c r="DA7" s="39">
        <v>79.02</v>
      </c>
      <c r="DB7" s="39">
        <v>79.34</v>
      </c>
      <c r="DC7" s="39">
        <v>78.650000000000006</v>
      </c>
      <c r="DD7" s="39">
        <v>77.73</v>
      </c>
      <c r="DE7" s="39">
        <v>78.09</v>
      </c>
      <c r="DF7" s="39">
        <v>78.010000000000005</v>
      </c>
      <c r="DG7" s="39">
        <v>89.82</v>
      </c>
      <c r="DH7" s="39">
        <v>32.57</v>
      </c>
      <c r="DI7" s="39">
        <v>34.78</v>
      </c>
      <c r="DJ7" s="39">
        <v>37.19</v>
      </c>
      <c r="DK7" s="39">
        <v>39.11</v>
      </c>
      <c r="DL7" s="39">
        <v>41.07</v>
      </c>
      <c r="DM7" s="39">
        <v>48.3</v>
      </c>
      <c r="DN7" s="39">
        <v>45.14</v>
      </c>
      <c r="DO7" s="39">
        <v>45.85</v>
      </c>
      <c r="DP7" s="39">
        <v>47.31</v>
      </c>
      <c r="DQ7" s="39">
        <v>47.5</v>
      </c>
      <c r="DR7" s="39">
        <v>50.19</v>
      </c>
      <c r="DS7" s="39">
        <v>14.98</v>
      </c>
      <c r="DT7" s="39">
        <v>14.76</v>
      </c>
      <c r="DU7" s="39">
        <v>33.619999999999997</v>
      </c>
      <c r="DV7" s="39">
        <v>36.299999999999997</v>
      </c>
      <c r="DW7" s="39">
        <v>35.76</v>
      </c>
      <c r="DX7" s="39">
        <v>12.43</v>
      </c>
      <c r="DY7" s="39">
        <v>13.58</v>
      </c>
      <c r="DZ7" s="39">
        <v>14.13</v>
      </c>
      <c r="EA7" s="39">
        <v>16.77</v>
      </c>
      <c r="EB7" s="39">
        <v>17.399999999999999</v>
      </c>
      <c r="EC7" s="39">
        <v>20.63</v>
      </c>
      <c r="ED7" s="39">
        <v>2.52</v>
      </c>
      <c r="EE7" s="39">
        <v>0.2</v>
      </c>
      <c r="EF7" s="39">
        <v>0.36</v>
      </c>
      <c r="EG7" s="39">
        <v>0.12</v>
      </c>
      <c r="EH7" s="39">
        <v>0.93</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