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2.経営企画課の共有フォルダ（５００MBまで）\15.照会・回答・通知関係\R3\01 庁内\02 各課等からの直接照会等\97【財政課】公営企業に係る経営比較分析表（令和２年度決算）の分析等について\"/>
    </mc:Choice>
  </mc:AlternateContent>
  <workbookProtection workbookAlgorithmName="SHA-512" workbookHashValue="kBTaVZGjz8TvXxUsTtCY215qxQIVoe8a6ccyIAQuEmLFognUyfMxqmX0k/7rVESCEW/ib2wl8u90lN+AE9Xv9w==" workbookSaltValue="RPumyUhP9/VFEVHzp8eMn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<sst xmlns="http://schemas.openxmlformats.org/spreadsheetml/2006/main" count="231" uniqueCount="115">
  <si>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</si>
  <si>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</si>
  <si>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</si>
  <si>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</si>
  <si>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</si>
  <si>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</si>
  <si>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</si>
  <si>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</si>
  <si>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</si>
  <si>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</si>
  <si>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</si>
  <si>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</si>
  <si>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</si>
  <si>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</si>
  <si>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</si>
  <si>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</si>
  <si>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</si>
  <si>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</si>
  <si>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</si>
  <si>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</si>
  <si>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</si>
  <si>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</si>
  <si>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</si>
  <si>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</si>
  <si>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</si>
  <si>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</si>
  <si>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</si>
  <si>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</si>
  <si>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</si>
  <si>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</si>
  <si>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</si>
  <si>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</si>
  <si>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</si>
  <si>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</si>
  <si>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</si>
  <si>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</si>
  <si>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</si>
  <si>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</si>
  <si>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</si>
  <si>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</si>
  <si>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</si>
  <si>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</si>
  <si>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</si>
  <si>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</si>
  <si>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</si>
  <si>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</si>
  <si>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</si>
  <si>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</si>
  <si>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</si>
  <si>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</si>
  <si>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</si>
  <si>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</si>
  <si>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</si>
  <si>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</si>
  <si>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</si>
  <si>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</si>
  <si>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</si>
  <si>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</si>
  <si>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</si>
  <si>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</si>
  <si>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</si>
  <si>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</si>
  <si>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</si>
  <si>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</si>
  <si>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</si>
  <si>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</si>
  <si>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</si>
  <si>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</si>
  <si>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</si>
  <si>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</si>
  <si>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</si>
  <si>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</si>
  <si>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</si>
  <si>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</si>
  <si>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</si>
  <si>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</si>
  <si>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</si>
  <si>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</si>
  <si>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</si>
  <si>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</si>
  <si>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</si>
  <si>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</si>
  <si>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</si>
  <si>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</si>
  <si>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</si>
  <si>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</si>
  <si>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</si>
  <si>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</si>
  <si>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</si>
  <si>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</si>
  <si>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</si>
  <si>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</si>
  <si>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</si>
  <si>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</si>
  <si>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</si>
  <si>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</si>
  <si>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</si>
  <si>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</si>
  <si>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</si>
  <si>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</si>
  <si>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</si>
  <si>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</si>
  <si>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</si>
  <si>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</si>
  <si>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</si>
  <si>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</si>
  <si>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</si>
  <si>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</si>
  <si>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</si>
  <si>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</si>
  <si>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</si>
  <si>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</si>
  <si>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農業集落排水事業については、各種指標を総合的に判断すると、供用開始後間もない処理区があり、このため、接続率が低く、現状効率的な事業経営を実現できているとは言い難い面もあることから、令和２年度に策定した「いわき市農業集落排水事業経営戦略」に基づき、効率的な事業経営を目指していく必要があります。</t>
    <rPh sb="94" eb="96">
      <t>レイワ</t>
    </rPh>
    <rPh sb="97" eb="99">
      <t>ネンド</t>
    </rPh>
    <rPh sb="100" eb="102">
      <t>サクテイ</t>
    </rPh>
    <rPh sb="108" eb="109">
      <t>シ</t>
    </rPh>
    <rPh sb="109" eb="111">
      <t>ノウギョウ</t>
    </rPh>
    <rPh sb="111" eb="113">
      <t>シュウラク</t>
    </rPh>
    <rPh sb="113" eb="115">
      <t>ハイスイ</t>
    </rPh>
    <rPh sb="115" eb="117">
      <t>ジギョウ</t>
    </rPh>
    <rPh sb="117" eb="119">
      <t>ケイエイ</t>
    </rPh>
    <rPh sb="119" eb="121">
      <t>センリャク</t>
    </rPh>
    <rPh sb="123" eb="124">
      <t>モト</t>
    </rPh>
    <rPh sb="127" eb="130">
      <t>コウリツテキ</t>
    </rPh>
    <rPh sb="131" eb="133">
      <t>ジギョウ</t>
    </rPh>
    <rPh sb="133" eb="135">
      <t>ケイエイ</t>
    </rPh>
    <rPh sb="136" eb="138">
      <t>メザ</t>
    </rPh>
    <rPh sb="142" eb="144">
      <t>ヒツヨウ</t>
    </rPh>
    <phoneticPr fontId="4"/>
  </si>
  <si>
    <t>　有形固定資産減価償却率については、全国平均値や類似団体平均値を下回っています。これは企業会計移行後（H28～）の経過年数が浅いことに要因があると考えられます。</t>
    <rPh sb="26" eb="28">
      <t>ダンタイ</t>
    </rPh>
    <phoneticPr fontId="4"/>
  </si>
  <si>
    <t>　経常収支比率については、100％を超えていることから、使用料収入や一般会計からの繰入金（公費負担分）で維持管理費や支払利息等の経常的な費用を賄えている状況です。
　累積欠損金比率については、経営の健全性の観点からも将来に向けて累積欠損金の解消を図る必要があります。
　経費回収率については、全国平均値や類似団体平均値を上回ってはいますが、さらなる経営の改善に向け汚水処理費用の削減や使用料水準の適正化を図る必要があると考えられます。
　汚水処理原価については、全国平均値及び類似団体平均値を大きく下回っていることから、比較的、効率的に汚水処理を実施していると言えます。
　施設利用率や水洗化率については、全国平均値等を下回っていますが、これは、供用開始後間もない処理区があり、各世帯の接続が途上であることによるもので、今後も引き続き接続促進を図り、接続人口や処理水量の増加を図る必要があると考えられます。</t>
    <rPh sb="1" eb="3">
      <t>ケイジョウ</t>
    </rPh>
    <rPh sb="3" eb="5">
      <t>シュウシ</t>
    </rPh>
    <rPh sb="5" eb="7">
      <t>ヒリツ</t>
    </rPh>
    <rPh sb="18" eb="19">
      <t>コ</t>
    </rPh>
    <rPh sb="28" eb="31">
      <t>シヨウリョウ</t>
    </rPh>
    <rPh sb="31" eb="33">
      <t>シュウニュウ</t>
    </rPh>
    <rPh sb="34" eb="36">
      <t>イッパン</t>
    </rPh>
    <rPh sb="36" eb="38">
      <t>カイケイ</t>
    </rPh>
    <rPh sb="41" eb="43">
      <t>クリイレ</t>
    </rPh>
    <rPh sb="43" eb="44">
      <t>キン</t>
    </rPh>
    <rPh sb="45" eb="47">
      <t>コウヒ</t>
    </rPh>
    <rPh sb="47" eb="49">
      <t>フタン</t>
    </rPh>
    <rPh sb="49" eb="50">
      <t>ブン</t>
    </rPh>
    <rPh sb="52" eb="54">
      <t>イジ</t>
    </rPh>
    <rPh sb="54" eb="57">
      <t>カンリヒ</t>
    </rPh>
    <rPh sb="58" eb="60">
      <t>シハラ</t>
    </rPh>
    <rPh sb="60" eb="62">
      <t>リソク</t>
    </rPh>
    <rPh sb="62" eb="63">
      <t>トウ</t>
    </rPh>
    <rPh sb="64" eb="67">
      <t>ケイジョウテキ</t>
    </rPh>
    <rPh sb="68" eb="70">
      <t>ヒヨウ</t>
    </rPh>
    <rPh sb="71" eb="72">
      <t>マカナ</t>
    </rPh>
    <rPh sb="76" eb="78">
      <t>ジョウキョウ</t>
    </rPh>
    <rPh sb="192" eb="195">
      <t>シヨウリョウ</t>
    </rPh>
    <rPh sb="195" eb="197">
      <t>スイジュン</t>
    </rPh>
    <rPh sb="198" eb="201">
      <t>テキセイカ</t>
    </rPh>
    <rPh sb="202" eb="203">
      <t>ハカ</t>
    </rPh>
    <rPh sb="236" eb="237">
      <t>オヨ</t>
    </rPh>
    <rPh sb="238" eb="240">
      <t>ルイジ</t>
    </rPh>
    <rPh sb="240" eb="242">
      <t>ダンタイ</t>
    </rPh>
    <rPh sb="242" eb="245">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</si>
</sst>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0.15</c:v>
                </c:pt>
              </c:numCache>
            </c:numRef>
          </c:val>
          <c:extLst>
            <c:ext xmlns:c16="http://schemas.microsoft.com/office/drawing/2014/chart" uri="{C3380CC4-5D6E-409C-BE32-E72D297353CC}">
              <c16:uniqueId val="{00000000-DF59-491D-96A0-EB804A01FA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F59-491D-96A0-EB804A01FA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43.91</c:v>
                </c:pt>
                <c:pt idx="1">
                  <c:v>44.69</c:v>
                </c:pt>
                <c:pt idx="2">
                  <c:v>44.07</c:v>
                </c:pt>
                <c:pt idx="3">
                  <c:v>44.46</c:v>
                </c:pt>
                <c:pt idx="4">
                  <c:v>45.41</c:v>
                </c:pt>
              </c:numCache>
            </c:numRef>
          </c:val>
          <c:extLst>
            <c:ext xmlns:c16="http://schemas.microsoft.com/office/drawing/2014/chart" uri="{C3380CC4-5D6E-409C-BE32-E72D297353CC}">
              <c16:uniqueId val="{00000000-0B01-4297-9CE8-99DD13C29F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0B01-4297-9CE8-99DD13C29F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66.569999999999993</c:v>
                </c:pt>
                <c:pt idx="1">
                  <c:v>73.27</c:v>
                </c:pt>
                <c:pt idx="2">
                  <c:v>77.81</c:v>
                </c:pt>
                <c:pt idx="3">
                  <c:v>79.290000000000006</c:v>
                </c:pt>
                <c:pt idx="4">
                  <c:v>79.900000000000006</c:v>
                </c:pt>
              </c:numCache>
            </c:numRef>
          </c:val>
          <c:extLst>
            <c:ext xmlns:c16="http://schemas.microsoft.com/office/drawing/2014/chart" uri="{C3380CC4-5D6E-409C-BE32-E72D297353CC}">
              <c16:uniqueId val="{00000000-81FA-40F3-96A1-CDE7BD8FC8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1FA-40F3-96A1-CDE7BD8FC8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92.99</c:v>
                </c:pt>
                <c:pt idx="1">
                  <c:v>95.79</c:v>
                </c:pt>
                <c:pt idx="2">
                  <c:v>95.35</c:v>
                </c:pt>
                <c:pt idx="3">
                  <c:v>96.11</c:v>
                </c:pt>
                <c:pt idx="4">
                  <c:v>104.27</c:v>
                </c:pt>
              </c:numCache>
            </c:numRef>
          </c:val>
          <c:extLst>
            <c:ext xmlns:c16="http://schemas.microsoft.com/office/drawing/2014/chart" uri="{C3380CC4-5D6E-409C-BE32-E72D297353CC}">
              <c16:uniqueId val="{00000000-0946-4DD3-A0BE-2112B93FD3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0946-4DD3-A0BE-2112B93FD3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2.82</c:v>
                </c:pt>
                <c:pt idx="1">
                  <c:v>5.57</c:v>
                </c:pt>
                <c:pt idx="2">
                  <c:v>8.2200000000000006</c:v>
                </c:pt>
                <c:pt idx="3">
                  <c:v>10.85</c:v>
                </c:pt>
                <c:pt idx="4">
                  <c:v>13.31</c:v>
                </c:pt>
              </c:numCache>
            </c:numRef>
          </c:val>
          <c:extLst>
            <c:ext xmlns:c16="http://schemas.microsoft.com/office/drawing/2014/chart" uri="{C3380CC4-5D6E-409C-BE32-E72D297353CC}">
              <c16:uniqueId val="{00000000-EEE9-4909-835E-66E711BC40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EEE9-4909-835E-66E711BC40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3-44E8-8036-FA17A5D000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4A3-44E8-8036-FA17A5D000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54.97</c:v>
                </c:pt>
                <c:pt idx="1">
                  <c:v>83.68</c:v>
                </c:pt>
                <c:pt idx="2">
                  <c:v>113.42</c:v>
                </c:pt>
                <c:pt idx="3">
                  <c:v>135.18</c:v>
                </c:pt>
                <c:pt idx="4">
                  <c:v>105.89</c:v>
                </c:pt>
              </c:numCache>
            </c:numRef>
          </c:val>
          <c:extLst>
            <c:ext xmlns:c16="http://schemas.microsoft.com/office/drawing/2014/chart" uri="{C3380CC4-5D6E-409C-BE32-E72D297353CC}">
              <c16:uniqueId val="{00000000-C876-4132-960A-BA5C8A0B14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C876-4132-960A-BA5C8A0B14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13.26</c:v>
                </c:pt>
                <c:pt idx="1">
                  <c:v>9.84</c:v>
                </c:pt>
                <c:pt idx="2">
                  <c:v>13.12</c:v>
                </c:pt>
                <c:pt idx="3">
                  <c:v>17.96</c:v>
                </c:pt>
                <c:pt idx="4">
                  <c:v>32.450000000000003</c:v>
                </c:pt>
              </c:numCache>
            </c:numRef>
          </c:val>
          <c:extLst>
            <c:ext xmlns:c16="http://schemas.microsoft.com/office/drawing/2014/chart" uri="{C3380CC4-5D6E-409C-BE32-E72D297353CC}">
              <c16:uniqueId val="{00000000-B8F2-4A59-A257-E6F88D5FFE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B8F2-4A59-A257-E6F88D5FFE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0F-43C7-A6BC-5603F27780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C80F-43C7-A6BC-5603F27780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81.61</c:v>
                </c:pt>
                <c:pt idx="1">
                  <c:v>77.900000000000006</c:v>
                </c:pt>
                <c:pt idx="2">
                  <c:v>78.900000000000006</c:v>
                </c:pt>
                <c:pt idx="3">
                  <c:v>79.290000000000006</c:v>
                </c:pt>
                <c:pt idx="4">
                  <c:v>95.31</c:v>
                </c:pt>
              </c:numCache>
            </c:numRef>
          </c:val>
          <c:extLst>
            <c:ext xmlns:c16="http://schemas.microsoft.com/office/drawing/2014/chart" uri="{C3380CC4-5D6E-409C-BE32-E72D297353CC}">
              <c16:uniqueId val="{00000000-7406-41F2-8A62-99E1A4F36D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406-41F2-8A62-99E1A4F36D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165.41</c:v>
                </c:pt>
                <c:pt idx="1">
                  <c:v>172.98</c:v>
                </c:pt>
                <c:pt idx="2">
                  <c:v>177.61</c:v>
                </c:pt>
                <c:pt idx="3">
                  <c:v>183.48</c:v>
                </c:pt>
                <c:pt idx="4">
                  <c:v>150</c:v>
                </c:pt>
              </c:numCache>
            </c:numRef>
          </c:val>
          <c:extLst>
            <c:ext xmlns:c16="http://schemas.microsoft.com/office/drawing/2014/chart" uri="{C3380CC4-5D6E-409C-BE32-E72D297353CC}">
              <c16:uniqueId val="{00000000-FD07-4759-8948-EE081287A2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FD07-4759-8948-EE081287A2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福島県　いわき市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318490</v>
      </c>
      <c r="AM8" s="69"/>
      <c r="AN8" s="69"/>
      <c r="AO8" s="69"/>
      <c r="AP8" s="69"/>
      <c r="AQ8" s="69"/>
      <c r="AR8" s="69"/>
      <c r="AS8" s="69"/>
      <c r="AT8" s="68">
        <f>データ!T6</f>
        <v>1232.26</v>
      </c>
      <c r="AU8" s="68"/>
      <c r="AV8" s="68"/>
      <c r="AW8" s="68"/>
      <c r="AX8" s="68"/>
      <c r="AY8" s="68"/>
      <c r="AZ8" s="68"/>
      <c r="BA8" s="68"/>
      <c r="BB8" s="68">
        <f>データ!U6</f>
        <v>258.45999999999998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57.33</v>
      </c>
      <c r="J10" s="68"/>
      <c r="K10" s="68"/>
      <c r="L10" s="68"/>
      <c r="M10" s="68"/>
      <c r="N10" s="68"/>
      <c r="O10" s="68"/>
      <c r="P10" s="68">
        <f>データ!P6</f>
        <v>1.35</v>
      </c>
      <c r="Q10" s="68"/>
      <c r="R10" s="68"/>
      <c r="S10" s="68"/>
      <c r="T10" s="68"/>
      <c r="U10" s="68"/>
      <c r="V10" s="68"/>
      <c r="W10" s="68">
        <f>データ!Q6</f>
        <v>100</v>
      </c>
      <c r="X10" s="68"/>
      <c r="Y10" s="68"/>
      <c r="Z10" s="68"/>
      <c r="AA10" s="68"/>
      <c r="AB10" s="68"/>
      <c r="AC10" s="68"/>
      <c r="AD10" s="69">
        <f>データ!R6</f>
        <v>3490</v>
      </c>
      <c r="AE10" s="69"/>
      <c r="AF10" s="69"/>
      <c r="AG10" s="69"/>
      <c r="AH10" s="69"/>
      <c r="AI10" s="69"/>
      <c r="AJ10" s="69"/>
      <c r="AK10" s="2"/>
      <c r="AL10" s="69">
        <f>データ!V6</f>
        <v>4269</v>
      </c>
      <c r="AM10" s="69"/>
      <c r="AN10" s="69"/>
      <c r="AO10" s="69"/>
      <c r="AP10" s="69"/>
      <c r="AQ10" s="69"/>
      <c r="AR10" s="69"/>
      <c r="AS10" s="69"/>
      <c r="AT10" s="68">
        <f>データ!W6</f>
        <v>6.7</v>
      </c>
      <c r="AU10" s="68"/>
      <c r="AV10" s="68"/>
      <c r="AW10" s="68"/>
      <c r="AX10" s="68"/>
      <c r="AY10" s="68"/>
      <c r="AZ10" s="68"/>
      <c r="BA10" s="68"/>
      <c r="BB10" s="68">
        <f>データ!X6</f>
        <v>637.16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J2sYPdrrDtHiXa4QN8uYPcBTrxrd/MHvLdOS+6pC7WKyoYQreOsIuba0Lr6D3Vke83RgTKs+jls3wu0uMMXDfA==" saltValue="kMl5UMy04plEZMs18t5W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72044</v>
      </c>
      <c r="D6" s="33">
        <f t="shared" si="3"/>
        <v>46</v>
      </c>
      <c r="E6" s="33">
        <f t="shared" si="3"/>
        <v>17</v>
      </c>
      <c r="F6" s="33">
        <f t="shared" si="3"/>
        <v>5</v>
      </c>
      <c r="G6" s="33">
        <f t="shared" si="3"/>
        <v>0</v>
      </c>
      <c r="H6" s="33" t="str">
        <f t="shared" si="3"/>
        <v>福島県　いわき市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57.33</v>
      </c>
      <c r="P6" s="34">
        <f t="shared" si="3"/>
        <v>1.35</v>
      </c>
      <c r="Q6" s="34">
        <f t="shared" si="3"/>
        <v>100</v>
      </c>
      <c r="R6" s="34">
        <f t="shared" si="3"/>
        <v>3490</v>
      </c>
      <c r="S6" s="34">
        <f t="shared" si="3"/>
        <v>318490</v>
      </c>
      <c r="T6" s="34">
        <f t="shared" si="3"/>
        <v>1232.26</v>
      </c>
      <c r="U6" s="34">
        <f t="shared" si="3"/>
        <v>258.45999999999998</v>
      </c>
      <c r="V6" s="34">
        <f t="shared" si="3"/>
        <v>4269</v>
      </c>
      <c r="W6" s="34">
        <f t="shared" si="3"/>
        <v>6.7</v>
      </c>
      <c r="X6" s="34">
        <f t="shared" si="3"/>
        <v>637.16</v>
      </c>
      <c r="Y6" s="35">
        <f>IF(Y7="",NA(),Y7)</f>
        <v>92.99</v>
      </c>
      <c r="Z6" s="35">
        <f t="shared" ref="Z6:AH6" si="4">IF(Z7="",NA(),Z7)</f>
        <v>95.79</v>
      </c>
      <c r="AA6" s="35">
        <f t="shared" si="4"/>
        <v>95.35</v>
      </c>
      <c r="AB6" s="35">
        <f t="shared" si="4"/>
        <v>96.11</v>
      </c>
      <c r="AC6" s="35">
        <f t="shared" si="4"/>
        <v>104.27</v>
      </c>
      <c r="AD6" s="35">
        <f t="shared" si="4"/>
        <v>99.66</v>
      </c>
      <c r="AE6" s="35">
        <f t="shared" si="4"/>
        <v>100.95</v>
      </c>
      <c r="AF6" s="35">
        <f t="shared" si="4"/>
        <v>101.77</v>
      </c>
      <c r="AG6" s="35">
        <f t="shared" si="4"/>
        <v>103.6</v>
      </c>
      <c r="AH6" s="35">
        <f t="shared" si="4"/>
        <v>106.37</v>
      </c>
      <c r="AI6" s="34" t="str">
        <f>IF(AI7="","",IF(AI7="-","【-】","【"&amp;SUBSTITUTE(TEXT(AI7,"#,##0.00"),"-","△")&amp;"】"))</f>
        <v>【104.99】</v>
      </c>
      <c r="AJ6" s="35">
        <f>IF(AJ7="",NA(),AJ7)</f>
        <v>54.97</v>
      </c>
      <c r="AK6" s="35">
        <f t="shared" ref="AK6:AS6" si="5">IF(AK7="",NA(),AK7)</f>
        <v>83.68</v>
      </c>
      <c r="AL6" s="35">
        <f t="shared" si="5"/>
        <v>113.42</v>
      </c>
      <c r="AM6" s="35">
        <f t="shared" si="5"/>
        <v>135.18</v>
      </c>
      <c r="AN6" s="35">
        <f t="shared" si="5"/>
        <v>105.89</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13.26</v>
      </c>
      <c r="AV6" s="35">
        <f t="shared" ref="AV6:BD6" si="6">IF(AV7="",NA(),AV7)</f>
        <v>9.84</v>
      </c>
      <c r="AW6" s="35">
        <f t="shared" si="6"/>
        <v>13.12</v>
      </c>
      <c r="AX6" s="35">
        <f t="shared" si="6"/>
        <v>17.96</v>
      </c>
      <c r="AY6" s="35">
        <f t="shared" si="6"/>
        <v>32.450000000000003</v>
      </c>
      <c r="AZ6" s="35">
        <f t="shared" si="6"/>
        <v>31.84</v>
      </c>
      <c r="BA6" s="35">
        <f t="shared" si="6"/>
        <v>29.91</v>
      </c>
      <c r="BB6" s="35">
        <f t="shared" si="6"/>
        <v>29.54</v>
      </c>
      <c r="BC6" s="35">
        <f t="shared" si="6"/>
        <v>26.99</v>
      </c>
      <c r="BD6" s="35">
        <f t="shared" si="6"/>
        <v>29.13</v>
      </c>
      <c r="BE6" s="34" t="str">
        <f>IF(BE7="","",IF(BE7="-","【-】","【"&amp;SUBSTITUTE(TEXT(BE7,"#,##0.00"),"-","△")&amp;"】"))</f>
        <v>【32.80】</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81.61</v>
      </c>
      <c r="BR6" s="35">
        <f t="shared" ref="BR6:BZ6" si="8">IF(BR7="",NA(),BR7)</f>
        <v>77.900000000000006</v>
      </c>
      <c r="BS6" s="35">
        <f t="shared" si="8"/>
        <v>78.900000000000006</v>
      </c>
      <c r="BT6" s="35">
        <f t="shared" si="8"/>
        <v>79.290000000000006</v>
      </c>
      <c r="BU6" s="35">
        <f t="shared" si="8"/>
        <v>95.31</v>
      </c>
      <c r="BV6" s="35">
        <f t="shared" si="8"/>
        <v>55.32</v>
      </c>
      <c r="BW6" s="35">
        <f t="shared" si="8"/>
        <v>59.8</v>
      </c>
      <c r="BX6" s="35">
        <f t="shared" si="8"/>
        <v>57.77</v>
      </c>
      <c r="BY6" s="35">
        <f t="shared" si="8"/>
        <v>57.31</v>
      </c>
      <c r="BZ6" s="35">
        <f t="shared" si="8"/>
        <v>57.08</v>
      </c>
      <c r="CA6" s="34" t="str">
        <f>IF(CA7="","",IF(CA7="-","【-】","【"&amp;SUBSTITUTE(TEXT(CA7,"#,##0.00"),"-","△")&amp;"】"))</f>
        <v>【60.94】</v>
      </c>
      <c r="CB6" s="35">
        <f>IF(CB7="",NA(),CB7)</f>
        <v>165.41</v>
      </c>
      <c r="CC6" s="35">
        <f t="shared" ref="CC6:CK6" si="9">IF(CC7="",NA(),CC7)</f>
        <v>172.98</v>
      </c>
      <c r="CD6" s="35">
        <f t="shared" si="9"/>
        <v>177.61</v>
      </c>
      <c r="CE6" s="35">
        <f t="shared" si="9"/>
        <v>183.48</v>
      </c>
      <c r="CF6" s="35">
        <f t="shared" si="9"/>
        <v>150</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43.91</v>
      </c>
      <c r="CN6" s="35">
        <f t="shared" ref="CN6:CV6" si="10">IF(CN7="",NA(),CN7)</f>
        <v>44.69</v>
      </c>
      <c r="CO6" s="35">
        <f t="shared" si="10"/>
        <v>44.07</v>
      </c>
      <c r="CP6" s="35">
        <f t="shared" si="10"/>
        <v>44.46</v>
      </c>
      <c r="CQ6" s="35">
        <f t="shared" si="10"/>
        <v>45.41</v>
      </c>
      <c r="CR6" s="35">
        <f t="shared" si="10"/>
        <v>60.65</v>
      </c>
      <c r="CS6" s="35">
        <f t="shared" si="10"/>
        <v>51.75</v>
      </c>
      <c r="CT6" s="35">
        <f t="shared" si="10"/>
        <v>50.68</v>
      </c>
      <c r="CU6" s="35">
        <f t="shared" si="10"/>
        <v>50.14</v>
      </c>
      <c r="CV6" s="35">
        <f t="shared" si="10"/>
        <v>54.83</v>
      </c>
      <c r="CW6" s="34" t="str">
        <f>IF(CW7="","",IF(CW7="-","【-】","【"&amp;SUBSTITUTE(TEXT(CW7,"#,##0.00"),"-","△")&amp;"】"))</f>
        <v>【54.84】</v>
      </c>
      <c r="CX6" s="35">
        <f>IF(CX7="",NA(),CX7)</f>
        <v>66.569999999999993</v>
      </c>
      <c r="CY6" s="35">
        <f t="shared" ref="CY6:DG6" si="11">IF(CY7="",NA(),CY7)</f>
        <v>73.27</v>
      </c>
      <c r="CZ6" s="35">
        <f t="shared" si="11"/>
        <v>77.81</v>
      </c>
      <c r="DA6" s="35">
        <f t="shared" si="11"/>
        <v>79.290000000000006</v>
      </c>
      <c r="DB6" s="35">
        <f t="shared" si="11"/>
        <v>79.900000000000006</v>
      </c>
      <c r="DC6" s="35">
        <f t="shared" si="11"/>
        <v>84.58</v>
      </c>
      <c r="DD6" s="35">
        <f t="shared" si="11"/>
        <v>84.84</v>
      </c>
      <c r="DE6" s="35">
        <f t="shared" si="11"/>
        <v>84.86</v>
      </c>
      <c r="DF6" s="35">
        <f t="shared" si="11"/>
        <v>84.98</v>
      </c>
      <c r="DG6" s="35">
        <f t="shared" si="11"/>
        <v>84.7</v>
      </c>
      <c r="DH6" s="34" t="str">
        <f>IF(DH7="","",IF(DH7="-","【-】","【"&amp;SUBSTITUTE(TEXT(DH7,"#,##0.00"),"-","△")&amp;"】"))</f>
        <v>【86.60】</v>
      </c>
      <c r="DI6" s="35">
        <f>IF(DI7="",NA(),DI7)</f>
        <v>2.82</v>
      </c>
      <c r="DJ6" s="35">
        <f t="shared" ref="DJ6:DR6" si="12">IF(DJ7="",NA(),DJ7)</f>
        <v>5.57</v>
      </c>
      <c r="DK6" s="35">
        <f t="shared" si="12"/>
        <v>8.2200000000000006</v>
      </c>
      <c r="DL6" s="35">
        <f t="shared" si="12"/>
        <v>10.85</v>
      </c>
      <c r="DM6" s="35">
        <f t="shared" si="12"/>
        <v>13.31</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5">
        <f t="shared" si="14"/>
        <v>0.15</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2">
      <c r="A7" s="28"/>
      <c r="B7" s="37">
        <v>2020</v>
      </c>
      <c r="C7" s="37">
        <v>72044</v>
      </c>
      <c r="D7" s="37">
        <v>46</v>
      </c>
      <c r="E7" s="37">
        <v>17</v>
      </c>
      <c r="F7" s="37">
        <v>5</v>
      </c>
      <c r="G7" s="37">
        <v>0</v>
      </c>
      <c r="H7" s="37" t="s">
        <v>95</v>
      </c>
      <c r="I7" s="37" t="s">
        <v>96</v>
      </c>
      <c r="J7" s="37" t="s">
        <v>97</v>
      </c>
      <c r="K7" s="37" t="s">
        <v>98</v>
      </c>
      <c r="L7" s="37" t="s">
        <v>99</v>
      </c>
      <c r="M7" s="37" t="s">
        <v>100</v>
      </c>
      <c r="N7" s="38" t="s">
        <v>101</v>
      </c>
      <c r="O7" s="38">
        <v>57.33</v>
      </c>
      <c r="P7" s="38">
        <v>1.35</v>
      </c>
      <c r="Q7" s="38">
        <v>100</v>
      </c>
      <c r="R7" s="38">
        <v>3490</v>
      </c>
      <c r="S7" s="38">
        <v>318490</v>
      </c>
      <c r="T7" s="38">
        <v>1232.26</v>
      </c>
      <c r="U7" s="38">
        <v>258.45999999999998</v>
      </c>
      <c r="V7" s="38">
        <v>4269</v>
      </c>
      <c r="W7" s="38">
        <v>6.7</v>
      </c>
      <c r="X7" s="38">
        <v>637.16</v>
      </c>
      <c r="Y7" s="38">
        <v>92.99</v>
      </c>
      <c r="Z7" s="38">
        <v>95.79</v>
      </c>
      <c r="AA7" s="38">
        <v>95.35</v>
      </c>
      <c r="AB7" s="38">
        <v>96.11</v>
      </c>
      <c r="AC7" s="38">
        <v>104.27</v>
      </c>
      <c r="AD7" s="38">
        <v>99.66</v>
      </c>
      <c r="AE7" s="38">
        <v>100.95</v>
      </c>
      <c r="AF7" s="38">
        <v>101.77</v>
      </c>
      <c r="AG7" s="38">
        <v>103.6</v>
      </c>
      <c r="AH7" s="38">
        <v>106.37</v>
      </c>
      <c r="AI7" s="38">
        <v>104.99</v>
      </c>
      <c r="AJ7" s="38">
        <v>54.97</v>
      </c>
      <c r="AK7" s="38">
        <v>83.68</v>
      </c>
      <c r="AL7" s="38">
        <v>113.42</v>
      </c>
      <c r="AM7" s="38">
        <v>135.18</v>
      </c>
      <c r="AN7" s="38">
        <v>105.89</v>
      </c>
      <c r="AO7" s="38">
        <v>225.39</v>
      </c>
      <c r="AP7" s="38">
        <v>224.04</v>
      </c>
      <c r="AQ7" s="38">
        <v>227.4</v>
      </c>
      <c r="AR7" s="38">
        <v>193.99</v>
      </c>
      <c r="AS7" s="38">
        <v>139.02000000000001</v>
      </c>
      <c r="AT7" s="38">
        <v>121.19</v>
      </c>
      <c r="AU7" s="38">
        <v>13.26</v>
      </c>
      <c r="AV7" s="38">
        <v>9.84</v>
      </c>
      <c r="AW7" s="38">
        <v>13.12</v>
      </c>
      <c r="AX7" s="38">
        <v>17.96</v>
      </c>
      <c r="AY7" s="38">
        <v>32.450000000000003</v>
      </c>
      <c r="AZ7" s="38">
        <v>31.84</v>
      </c>
      <c r="BA7" s="38">
        <v>29.91</v>
      </c>
      <c r="BB7" s="38">
        <v>29.54</v>
      </c>
      <c r="BC7" s="38">
        <v>26.99</v>
      </c>
      <c r="BD7" s="38">
        <v>29.13</v>
      </c>
      <c r="BE7" s="38">
        <v>32.799999999999997</v>
      </c>
      <c r="BF7" s="38">
        <v>0</v>
      </c>
      <c r="BG7" s="38">
        <v>0</v>
      </c>
      <c r="BH7" s="38">
        <v>0</v>
      </c>
      <c r="BI7" s="38">
        <v>0</v>
      </c>
      <c r="BJ7" s="38">
        <v>0</v>
      </c>
      <c r="BK7" s="38">
        <v>974.93</v>
      </c>
      <c r="BL7" s="38">
        <v>855.8</v>
      </c>
      <c r="BM7" s="38">
        <v>789.46</v>
      </c>
      <c r="BN7" s="38">
        <v>826.83</v>
      </c>
      <c r="BO7" s="38">
        <v>867.83</v>
      </c>
      <c r="BP7" s="38">
        <v>832.52</v>
      </c>
      <c r="BQ7" s="38">
        <v>81.61</v>
      </c>
      <c r="BR7" s="38">
        <v>77.900000000000006</v>
      </c>
      <c r="BS7" s="38">
        <v>78.900000000000006</v>
      </c>
      <c r="BT7" s="38">
        <v>79.290000000000006</v>
      </c>
      <c r="BU7" s="38">
        <v>95.31</v>
      </c>
      <c r="BV7" s="38">
        <v>55.32</v>
      </c>
      <c r="BW7" s="38">
        <v>59.8</v>
      </c>
      <c r="BX7" s="38">
        <v>57.77</v>
      </c>
      <c r="BY7" s="38">
        <v>57.31</v>
      </c>
      <c r="BZ7" s="38">
        <v>57.08</v>
      </c>
      <c r="CA7" s="38">
        <v>60.94</v>
      </c>
      <c r="CB7" s="38">
        <v>165.41</v>
      </c>
      <c r="CC7" s="38">
        <v>172.98</v>
      </c>
      <c r="CD7" s="38">
        <v>177.61</v>
      </c>
      <c r="CE7" s="38">
        <v>183.48</v>
      </c>
      <c r="CF7" s="38">
        <v>150</v>
      </c>
      <c r="CG7" s="38">
        <v>283.17</v>
      </c>
      <c r="CH7" s="38">
        <v>263.76</v>
      </c>
      <c r="CI7" s="38">
        <v>274.35000000000002</v>
      </c>
      <c r="CJ7" s="38">
        <v>273.52</v>
      </c>
      <c r="CK7" s="38">
        <v>274.99</v>
      </c>
      <c r="CL7" s="38">
        <v>253.04</v>
      </c>
      <c r="CM7" s="38">
        <v>43.91</v>
      </c>
      <c r="CN7" s="38">
        <v>44.69</v>
      </c>
      <c r="CO7" s="38">
        <v>44.07</v>
      </c>
      <c r="CP7" s="38">
        <v>44.46</v>
      </c>
      <c r="CQ7" s="38">
        <v>45.41</v>
      </c>
      <c r="CR7" s="38">
        <v>60.65</v>
      </c>
      <c r="CS7" s="38">
        <v>51.75</v>
      </c>
      <c r="CT7" s="38">
        <v>50.68</v>
      </c>
      <c r="CU7" s="38">
        <v>50.14</v>
      </c>
      <c r="CV7" s="38">
        <v>54.83</v>
      </c>
      <c r="CW7" s="38">
        <v>54.84</v>
      </c>
      <c r="CX7" s="38">
        <v>66.569999999999993</v>
      </c>
      <c r="CY7" s="38">
        <v>73.27</v>
      </c>
      <c r="CZ7" s="38">
        <v>77.81</v>
      </c>
      <c r="DA7" s="38">
        <v>79.290000000000006</v>
      </c>
      <c r="DB7" s="38">
        <v>79.900000000000006</v>
      </c>
      <c r="DC7" s="38">
        <v>84.58</v>
      </c>
      <c r="DD7" s="38">
        <v>84.84</v>
      </c>
      <c r="DE7" s="38">
        <v>84.86</v>
      </c>
      <c r="DF7" s="38">
        <v>84.98</v>
      </c>
      <c r="DG7" s="38">
        <v>84.7</v>
      </c>
      <c r="DH7" s="38">
        <v>86.6</v>
      </c>
      <c r="DI7" s="38">
        <v>2.82</v>
      </c>
      <c r="DJ7" s="38">
        <v>5.57</v>
      </c>
      <c r="DK7" s="38">
        <v>8.2200000000000006</v>
      </c>
      <c r="DL7" s="38">
        <v>10.85</v>
      </c>
      <c r="DM7" s="38">
        <v>13.31</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0.15</v>
      </c>
      <c r="EJ7" s="38">
        <v>2.0499999999999998</v>
      </c>
      <c r="EK7" s="38">
        <v>0.01</v>
      </c>
      <c r="EL7" s="38">
        <v>0.01</v>
      </c>
      <c r="EM7" s="38">
        <v>0.02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川嶋　隆太</cp:lastModifiedBy>
  <cp:lastPrinted>2022-01-26T00:54:59Z</cp:lastPrinted>
  <dcterms:created xsi:type="dcterms:W3CDTF">2021-12-03T07:29:51Z</dcterms:created>
  <dcterms:modified xsi:type="dcterms:W3CDTF">2022-01-26T01:02:46Z</dcterms:modified>
  <cp:category/>
</cp:coreProperties>
</file>