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R1年度(R3年度照会)\回答\"/>
    </mc:Choice>
  </mc:AlternateContent>
  <workbookProtection workbookAlgorithmName="SHA-512" workbookHashValue="b8kURRJt3o5XgCA8HcLsyMWDn6Dbu/tffVZJi+PjaaQIzLQ7T+qWEN3SslKnMGGl5FquhktPd8vKoMp7ga2Q5A==" workbookSaltValue="VSdjTwZFwcUeBN/4ZCU1J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<sst xmlns="http://schemas.openxmlformats.org/spreadsheetml/2006/main" count="319" uniqueCount="116">
  <si>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</si>
  <si>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</si>
  <si>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</si>
  <si>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</si>
  <si>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</si>
  <si>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</si>
  <si>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</si>
  <si>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</si>
  <si>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</si>
  <si>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</si>
  <si>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</si>
  <si>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</si>
  <si>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</si>
  <si>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</si>
  <si>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</si>
  <si>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</si>
  <si>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</si>
  <si>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</si>
  <si>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</si>
  <si>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</si>
  <si>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</si>
  <si>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</si>
  <si>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</si>
  <si>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</si>
  <si>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</si>
  <si>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</si>
  <si>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</si>
  <si>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</si>
  <si>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</si>
  <si>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</si>
  <si>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</si>
  <si>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</si>
  <si>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</si>
  <si>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</si>
  <si>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</si>
  <si>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</si>
  <si>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</si>
  <si>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</si>
  <si>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</si>
  <si>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</si>
  <si>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</si>
  <si>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</si>
  <si>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</si>
  <si>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</si>
  <si>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</si>
  <si>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</si>
  <si>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</si>
  <si>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</si>
  <si>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</si>
  <si>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</si>
  <si>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</si>
  <si>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</si>
  <si>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</si>
  <si>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</si>
  <si>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</si>
  <si>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</si>
  <si>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</si>
  <si>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</si>
  <si>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</si>
  <si>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</si>
  <si>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</si>
  <si>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</si>
  <si>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</si>
  <si>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</si>
  <si>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</si>
  <si>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</si>
  <si>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</si>
  <si>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</si>
  <si>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</si>
  <si>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</si>
  <si>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</si>
  <si>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</si>
  <si>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</si>
  <si>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</si>
  <si>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</si>
  <si>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</si>
  <si>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</si>
  <si>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</si>
  <si>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</si>
  <si>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</si>
  <si>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</si>
  <si>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</si>
  <si>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</si>
  <si>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</si>
  <si>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</si>
  <si>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</si>
  <si>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</si>
  <si>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</si>
  <si>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</si>
  <si>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</si>
  <si>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</si>
  <si>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</si>
  <si>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</si>
  <si>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</si>
  <si>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</si>
  <si>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</si>
  <si>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</si>
  <si>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</si>
  <si>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</si>
  <si>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</si>
  <si>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</si>
  <si>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</si>
  <si>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</si>
  <si>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</si>
  <si>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</si>
  <si>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</si>
  <si>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</si>
  <si>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</si>
  <si>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</si>
  <si>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</si>
  <si>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</si>
  <si>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</si>
  <si>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</si>
  <si>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実施が最も古い小島地区で供用開始後20年が経過したことから、機器の更新が生じてくることが想定される。しかし、現時点では多少の修繕はあるものの大規模な機械設備トラブルもなく毎年のメンテナンスにより喫緊の問題は発生していない。
　今後は平成30年度に策定した最適整備構想計画を基に国の補助事業により、計画的かつ効率的な老朽化対策を進めるとともに、公共下水道処理区に隣接する森野地区については、公共下水道と統合し、最適な規模の施設運営を図っていく。</t>
    <phoneticPr fontId="4"/>
  </si>
  <si>
    <t>　現在の加入率の状況から、今後は大きな使用料の増加は見込めない状況であるため、引き続き維持管理業務等のコスト削減を図っていく。しかしながら、管理業務や汚泥処理、電気料などの経常経費についての大幅な削減は困難であり、今後ピークを迎える企業債償還元金について一般会計からの繰入れが必須であり、当面は引き続き継続していく。
　施設の維持管理では令和3年度に現在、本農業集落排水処理事業で運営している森野処理区を下水道事業の野沢処理区に統廃合するため、対象処理区の使用料は減となるが、維持管理コストが使用料以上に大きく減となる見込みであり、各種指標は一時的に大きく改善する予想である。</t>
    <phoneticPr fontId="4"/>
  </si>
  <si>
    <r>
      <t>　本事業は、平成4年度に事業開始し平成21年度には全6地区が供用開始となり農集排整備事業は完了していることから、今後の事業は接続率の向上を図りつつ、処理施設の維持管理等を行っていくこととなる。水洗化率では事業実施が後半の笹川・野尻地区を除けば90％を超えており、全体の率としては</t>
    </r>
    <r>
      <rPr>
        <sz val="11"/>
        <color rgb="FFFF0000"/>
        <rFont val="ＭＳ ゴシック"/>
        <family val="3"/>
        <charset val="128"/>
      </rPr>
      <t>88.08</t>
    </r>
    <r>
      <rPr>
        <sz val="11"/>
        <color theme="1"/>
        <rFont val="ＭＳ ゴシック"/>
        <family val="3"/>
        <charset val="128"/>
      </rPr>
      <t xml:space="preserve">％となっている。
</t>
    </r>
    <r>
      <rPr>
        <sz val="11"/>
        <color rgb="FFFF0000"/>
        <rFont val="ＭＳ ゴシック"/>
        <family val="3"/>
        <charset val="128"/>
      </rPr>
      <t>　令和2年度より、健全な経営状態を目指し財務管理の明確化を図ることを目的として、地方公営企業法適用へと移行した。
　</t>
    </r>
    <r>
      <rPr>
        <sz val="11"/>
        <rFont val="ＭＳ ゴシック"/>
        <family val="3"/>
        <charset val="128"/>
      </rPr>
      <t xml:space="preserve">今後の見込みでは、原則過去の整備事業で借りた地方債の償還を行いながら、施設の維持管理を継続することとなるため、各指標で大きな変動は無いと考えられるが、依然として使用料の増収は見込めず、維持管理費に加え地方債の償還があることから、継続的な一般会計繰入金は必須となる。
</t>
    </r>
    <r>
      <rPr>
        <sz val="11"/>
        <color rgb="FFFF0000"/>
        <rFont val="ＭＳ ゴシック"/>
        <family val="3"/>
        <charset val="128"/>
      </rPr>
      <t>　また、令和3年度から令和6年度にかけて、汚水処理施設の資本整備に係る世代間負担の公平を図るために資本費平準化債を借り入れる計画である。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</si>
</sst>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1E9-4DF5-A739-8237D16BFF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A1E9-4DF5-A739-8237D16BFF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43.97</c:v>
                </c:pt>
              </c:numCache>
            </c:numRef>
          </c:val>
          <c:extLst>
            <c:ext xmlns:c16="http://schemas.microsoft.com/office/drawing/2014/chart" uri="{C3380CC4-5D6E-409C-BE32-E72D297353CC}">
              <c16:uniqueId val="{00000000-5007-484F-871E-0144597472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5007-484F-871E-0144597472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88.08</c:v>
                </c:pt>
              </c:numCache>
            </c:numRef>
          </c:val>
          <c:extLst>
            <c:ext xmlns:c16="http://schemas.microsoft.com/office/drawing/2014/chart" uri="{C3380CC4-5D6E-409C-BE32-E72D297353CC}">
              <c16:uniqueId val="{00000000-3CBC-41FC-A62A-9F4B2ED710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3CBC-41FC-A62A-9F4B2ED710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101.98</c:v>
                </c:pt>
              </c:numCache>
            </c:numRef>
          </c:val>
          <c:extLst>
            <c:ext xmlns:c16="http://schemas.microsoft.com/office/drawing/2014/chart" uri="{C3380CC4-5D6E-409C-BE32-E72D297353CC}">
              <c16:uniqueId val="{00000000-A13D-4240-86CB-B84F00B29E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A13D-4240-86CB-B84F00B29E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3.47</c:v>
                </c:pt>
              </c:numCache>
            </c:numRef>
          </c:val>
          <c:extLst>
            <c:ext xmlns:c16="http://schemas.microsoft.com/office/drawing/2014/chart" uri="{C3380CC4-5D6E-409C-BE32-E72D297353CC}">
              <c16:uniqueId val="{00000000-4BC0-4BC8-9A2A-5EA9189AD1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4BC0-4BC8-9A2A-5EA9189AD1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1DC-46FF-B9BA-410104DEC9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1DC-46FF-B9BA-410104DEC9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AE3-4EAF-83D9-89012947BD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5AE3-4EAF-83D9-89012947BD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19.84</c:v>
                </c:pt>
              </c:numCache>
            </c:numRef>
          </c:val>
          <c:extLst>
            <c:ext xmlns:c16="http://schemas.microsoft.com/office/drawing/2014/chart" uri="{C3380CC4-5D6E-409C-BE32-E72D297353CC}">
              <c16:uniqueId val="{00000000-5D68-4DFC-8204-DA2162EC10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5D68-4DFC-8204-DA2162EC10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F18-4E37-90EB-670C58CBD8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9F18-4E37-90EB-670C58CBD8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94.51</c:v>
                </c:pt>
              </c:numCache>
            </c:numRef>
          </c:val>
          <c:extLst>
            <c:ext xmlns:c16="http://schemas.microsoft.com/office/drawing/2014/chart" uri="{C3380CC4-5D6E-409C-BE32-E72D297353CC}">
              <c16:uniqueId val="{00000000-8AB3-4988-8A6A-3DEAB1297F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8AB3-4988-8A6A-3DEAB1297F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183.95</c:v>
                </c:pt>
              </c:numCache>
            </c:numRef>
          </c:val>
          <c:extLst>
            <c:ext xmlns:c16="http://schemas.microsoft.com/office/drawing/2014/chart" uri="{C3380CC4-5D6E-409C-BE32-E72D297353CC}">
              <c16:uniqueId val="{00000000-10BF-4AD4-A958-AE4B93C42A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10BF-4AD4-A958-AE4B93C42A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西会津町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6022</v>
      </c>
      <c r="AM8" s="69"/>
      <c r="AN8" s="69"/>
      <c r="AO8" s="69"/>
      <c r="AP8" s="69"/>
      <c r="AQ8" s="69"/>
      <c r="AR8" s="69"/>
      <c r="AS8" s="69"/>
      <c r="AT8" s="68">
        <f>データ!T6</f>
        <v>298.18</v>
      </c>
      <c r="AU8" s="68"/>
      <c r="AV8" s="68"/>
      <c r="AW8" s="68"/>
      <c r="AX8" s="68"/>
      <c r="AY8" s="68"/>
      <c r="AZ8" s="68"/>
      <c r="BA8" s="68"/>
      <c r="BB8" s="68">
        <f>データ!U6</f>
        <v>20.2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73.209999999999994</v>
      </c>
      <c r="J10" s="68"/>
      <c r="K10" s="68"/>
      <c r="L10" s="68"/>
      <c r="M10" s="68"/>
      <c r="N10" s="68"/>
      <c r="O10" s="68"/>
      <c r="P10" s="68">
        <f>データ!P6</f>
        <v>31.1</v>
      </c>
      <c r="Q10" s="68"/>
      <c r="R10" s="68"/>
      <c r="S10" s="68"/>
      <c r="T10" s="68"/>
      <c r="U10" s="68"/>
      <c r="V10" s="68"/>
      <c r="W10" s="68">
        <f>データ!Q6</f>
        <v>100</v>
      </c>
      <c r="X10" s="68"/>
      <c r="Y10" s="68"/>
      <c r="Z10" s="68"/>
      <c r="AA10" s="68"/>
      <c r="AB10" s="68"/>
      <c r="AC10" s="68"/>
      <c r="AD10" s="69">
        <f>データ!R6</f>
        <v>4730</v>
      </c>
      <c r="AE10" s="69"/>
      <c r="AF10" s="69"/>
      <c r="AG10" s="69"/>
      <c r="AH10" s="69"/>
      <c r="AI10" s="69"/>
      <c r="AJ10" s="69"/>
      <c r="AK10" s="2"/>
      <c r="AL10" s="69">
        <f>データ!V6</f>
        <v>1846</v>
      </c>
      <c r="AM10" s="69"/>
      <c r="AN10" s="69"/>
      <c r="AO10" s="69"/>
      <c r="AP10" s="69"/>
      <c r="AQ10" s="69"/>
      <c r="AR10" s="69"/>
      <c r="AS10" s="69"/>
      <c r="AT10" s="68">
        <f>データ!W6</f>
        <v>1.66</v>
      </c>
      <c r="AU10" s="68"/>
      <c r="AV10" s="68"/>
      <c r="AW10" s="68"/>
      <c r="AX10" s="68"/>
      <c r="AY10" s="68"/>
      <c r="AZ10" s="68"/>
      <c r="BA10" s="68"/>
      <c r="BB10" s="68">
        <f>データ!X6</f>
        <v>1112.05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kQ/ybWonVmsA+0RO02bbVyDs/3ee52QuvT6f/p/NDz1+oxRR95P5pXJLgJOYYwLEC0gXgrs39jgkkWWDAK9GiA==" saltValue="W35L8tiGitUAFx0KpPO+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74055</v>
      </c>
      <c r="D6" s="33">
        <f t="shared" si="3"/>
        <v>46</v>
      </c>
      <c r="E6" s="33">
        <f t="shared" si="3"/>
        <v>17</v>
      </c>
      <c r="F6" s="33">
        <f t="shared" si="3"/>
        <v>5</v>
      </c>
      <c r="G6" s="33">
        <f t="shared" si="3"/>
        <v>0</v>
      </c>
      <c r="H6" s="33" t="str">
        <f t="shared" si="3"/>
        <v>福島県　西会津町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73.209999999999994</v>
      </c>
      <c r="P6" s="34">
        <f t="shared" si="3"/>
        <v>31.1</v>
      </c>
      <c r="Q6" s="34">
        <f t="shared" si="3"/>
        <v>100</v>
      </c>
      <c r="R6" s="34">
        <f t="shared" si="3"/>
        <v>4730</v>
      </c>
      <c r="S6" s="34">
        <f t="shared" si="3"/>
        <v>6022</v>
      </c>
      <c r="T6" s="34">
        <f t="shared" si="3"/>
        <v>298.18</v>
      </c>
      <c r="U6" s="34">
        <f t="shared" si="3"/>
        <v>20.2</v>
      </c>
      <c r="V6" s="34">
        <f t="shared" si="3"/>
        <v>1846</v>
      </c>
      <c r="W6" s="34">
        <f t="shared" si="3"/>
        <v>1.66</v>
      </c>
      <c r="X6" s="34">
        <f t="shared" si="3"/>
        <v>1112.05</v>
      </c>
      <c r="Y6" s="35" t="str">
        <f>IF(Y7="",NA(),Y7)</f>
        <v>-</v>
      </c>
      <c r="Z6" s="35" t="str">
        <f t="shared" ref="Z6:AH6" si="4">IF(Z7="",NA(),Z7)</f>
        <v>-</v>
      </c>
      <c r="AA6" s="35" t="str">
        <f t="shared" si="4"/>
        <v>-</v>
      </c>
      <c r="AB6" s="35" t="str">
        <f t="shared" si="4"/>
        <v>-</v>
      </c>
      <c r="AC6" s="35">
        <f t="shared" si="4"/>
        <v>101.98</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19.84</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94.51</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183.95</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43.97</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88.08</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3.47</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74055</v>
      </c>
      <c r="D7" s="37">
        <v>46</v>
      </c>
      <c r="E7" s="37">
        <v>17</v>
      </c>
      <c r="F7" s="37">
        <v>5</v>
      </c>
      <c r="G7" s="37">
        <v>0</v>
      </c>
      <c r="H7" s="37" t="s">
        <v>96</v>
      </c>
      <c r="I7" s="37" t="s">
        <v>97</v>
      </c>
      <c r="J7" s="37" t="s">
        <v>98</v>
      </c>
      <c r="K7" s="37" t="s">
        <v>99</v>
      </c>
      <c r="L7" s="37" t="s">
        <v>100</v>
      </c>
      <c r="M7" s="37" t="s">
        <v>101</v>
      </c>
      <c r="N7" s="38" t="s">
        <v>102</v>
      </c>
      <c r="O7" s="38">
        <v>73.209999999999994</v>
      </c>
      <c r="P7" s="38">
        <v>31.1</v>
      </c>
      <c r="Q7" s="38">
        <v>100</v>
      </c>
      <c r="R7" s="38">
        <v>4730</v>
      </c>
      <c r="S7" s="38">
        <v>6022</v>
      </c>
      <c r="T7" s="38">
        <v>298.18</v>
      </c>
      <c r="U7" s="38">
        <v>20.2</v>
      </c>
      <c r="V7" s="38">
        <v>1846</v>
      </c>
      <c r="W7" s="38">
        <v>1.66</v>
      </c>
      <c r="X7" s="38">
        <v>1112.05</v>
      </c>
      <c r="Y7" s="38" t="s">
        <v>102</v>
      </c>
      <c r="Z7" s="38" t="s">
        <v>102</v>
      </c>
      <c r="AA7" s="38" t="s">
        <v>102</v>
      </c>
      <c r="AB7" s="38" t="s">
        <v>102</v>
      </c>
      <c r="AC7" s="38">
        <v>101.98</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19.84</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94.51</v>
      </c>
      <c r="BV7" s="38" t="s">
        <v>102</v>
      </c>
      <c r="BW7" s="38" t="s">
        <v>102</v>
      </c>
      <c r="BX7" s="38" t="s">
        <v>102</v>
      </c>
      <c r="BY7" s="38" t="s">
        <v>102</v>
      </c>
      <c r="BZ7" s="38">
        <v>57.08</v>
      </c>
      <c r="CA7" s="38">
        <v>60.94</v>
      </c>
      <c r="CB7" s="38" t="s">
        <v>102</v>
      </c>
      <c r="CC7" s="38" t="s">
        <v>102</v>
      </c>
      <c r="CD7" s="38" t="s">
        <v>102</v>
      </c>
      <c r="CE7" s="38" t="s">
        <v>102</v>
      </c>
      <c r="CF7" s="38">
        <v>183.95</v>
      </c>
      <c r="CG7" s="38" t="s">
        <v>102</v>
      </c>
      <c r="CH7" s="38" t="s">
        <v>102</v>
      </c>
      <c r="CI7" s="38" t="s">
        <v>102</v>
      </c>
      <c r="CJ7" s="38" t="s">
        <v>102</v>
      </c>
      <c r="CK7" s="38">
        <v>274.99</v>
      </c>
      <c r="CL7" s="38">
        <v>253.04</v>
      </c>
      <c r="CM7" s="38" t="s">
        <v>102</v>
      </c>
      <c r="CN7" s="38" t="s">
        <v>102</v>
      </c>
      <c r="CO7" s="38" t="s">
        <v>102</v>
      </c>
      <c r="CP7" s="38" t="s">
        <v>102</v>
      </c>
      <c r="CQ7" s="38">
        <v>43.97</v>
      </c>
      <c r="CR7" s="38" t="s">
        <v>102</v>
      </c>
      <c r="CS7" s="38" t="s">
        <v>102</v>
      </c>
      <c r="CT7" s="38" t="s">
        <v>102</v>
      </c>
      <c r="CU7" s="38" t="s">
        <v>102</v>
      </c>
      <c r="CV7" s="38">
        <v>54.83</v>
      </c>
      <c r="CW7" s="38">
        <v>54.84</v>
      </c>
      <c r="CX7" s="38" t="s">
        <v>102</v>
      </c>
      <c r="CY7" s="38" t="s">
        <v>102</v>
      </c>
      <c r="CZ7" s="38" t="s">
        <v>102</v>
      </c>
      <c r="DA7" s="38" t="s">
        <v>102</v>
      </c>
      <c r="DB7" s="38">
        <v>88.08</v>
      </c>
      <c r="DC7" s="38" t="s">
        <v>102</v>
      </c>
      <c r="DD7" s="38" t="s">
        <v>102</v>
      </c>
      <c r="DE7" s="38" t="s">
        <v>102</v>
      </c>
      <c r="DF7" s="38" t="s">
        <v>102</v>
      </c>
      <c r="DG7" s="38">
        <v>84.7</v>
      </c>
      <c r="DH7" s="38">
        <v>86.6</v>
      </c>
      <c r="DI7" s="38" t="s">
        <v>102</v>
      </c>
      <c r="DJ7" s="38" t="s">
        <v>102</v>
      </c>
      <c r="DK7" s="38" t="s">
        <v>102</v>
      </c>
      <c r="DL7" s="38" t="s">
        <v>102</v>
      </c>
      <c r="DM7" s="38">
        <v>3.47</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