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town.kunimi.fukushima.jp\fr-sv\271\デスクトップ\【経営比較分析表】2021_073032_46_010\【経営比較分析表】2021_073032_46_010\"/>
    </mc:Choice>
  </mc:AlternateContent>
  <xr:revisionPtr revIDLastSave="0" documentId="13_ncr:1_{8B5CD927-31A9-4EC2-9669-2F9EDC8F624F}" xr6:coauthVersionLast="45" xr6:coauthVersionMax="45" xr10:uidLastSave="{00000000-0000-0000-0000-000000000000}"/>
  <workbookProtection workbookAlgorithmName="SHA-512" workbookHashValue="GuqBGYQK4aLsvLIm6WwUtgWZfmOCHTm+HbzFTjttApoRH8ZY7oaVHH+2WSGKU/dBO7b2bRRb1uSkAByUrvlYzQ==" workbookSaltValue="rN1usydQaeN+wknCoYIVL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<sst xmlns="http://schemas.openxmlformats.org/spreadsheetml/2006/main" count="228" uniqueCount="113">
  <si>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</si>
  <si>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</si>
  <si>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</si>
  <si>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</si>
  <si>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</si>
  <si>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</si>
  <si>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</si>
  <si>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</si>
  <si>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</si>
  <si>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</si>
  <si>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</si>
  <si>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</si>
  <si>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</si>
  <si>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</si>
  <si>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</si>
  <si>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</si>
  <si>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</si>
  <si>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</si>
  <si>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</si>
  <si>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</si>
  <si>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</si>
  <si>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</si>
  <si>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</si>
  <si>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</si>
  <si>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</si>
  <si>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</si>
  <si>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</si>
  <si>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</si>
  <si>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</si>
  <si>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</si>
  <si>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</si>
  <si>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</si>
  <si>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</si>
  <si>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</si>
  <si>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</si>
  <si>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</si>
  <si>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</si>
  <si>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</si>
  <si>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</si>
  <si>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</si>
  <si>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</si>
  <si>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</si>
  <si>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</si>
  <si>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</si>
  <si>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</si>
  <si>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</si>
  <si>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</si>
  <si>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</si>
  <si>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</si>
  <si>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</si>
  <si>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</si>
  <si>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</si>
  <si>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</si>
  <si>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</si>
  <si>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</si>
  <si>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</si>
  <si>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</si>
  <si>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</si>
  <si>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</si>
  <si>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</si>
  <si>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</si>
  <si>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</si>
  <si>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</si>
  <si>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</si>
  <si>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</si>
  <si>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</si>
  <si>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</si>
  <si>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</si>
  <si>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</si>
  <si>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</si>
  <si>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</si>
  <si>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</si>
  <si>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</si>
  <si>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</si>
  <si>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</si>
  <si>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</si>
  <si>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</si>
  <si>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</si>
  <si>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</si>
  <si>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</si>
  <si>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</si>
  <si>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</si>
  <si>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</si>
  <si>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</si>
  <si>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</si>
  <si>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</si>
  <si>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</si>
  <si>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</si>
  <si>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</si>
  <si>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</si>
  <si>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</si>
  <si>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</si>
  <si>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国見町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</si>
  <si>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</si>
  <si>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</si>
  <si>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</si>
  <si>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</si>
  <si>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</si>
  <si>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</si>
  <si>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</si>
  <si>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</si>
  <si>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</si>
  <si>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</si>
  <si>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</si>
  <si>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</si>
  <si>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</si>
  <si>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</si>
  <si>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</si>
  <si>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</si>
  <si>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</si>
  <si>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管路経年化比率について、令和２年度は平均値に比べて劣位となっておりましたが、令和３年度において管路更新に努めた結果、前年度数値よりも減少し平均値とほぼ同値となりました。
これに伴い、減価償却率についても平均値を下回り、施設の更新が予定通り進んでいることを示しています。</t>
    <rPh sb="1" eb="3">
      <t>カンロ</t>
    </rPh>
    <rPh sb="3" eb="6">
      <t>ケイネンカ</t>
    </rPh>
    <rPh sb="6" eb="8">
      <t>ヒリツ</t>
    </rPh>
    <rPh sb="13" eb="15">
      <t>レイワ</t>
    </rPh>
    <rPh sb="16" eb="18">
      <t>ネンド</t>
    </rPh>
    <rPh sb="19" eb="22">
      <t>ヘイキンチ</t>
    </rPh>
    <rPh sb="23" eb="24">
      <t>クラ</t>
    </rPh>
    <rPh sb="26" eb="28">
      <t>レツイ</t>
    </rPh>
    <rPh sb="39" eb="41">
      <t>レイワ</t>
    </rPh>
    <rPh sb="42" eb="44">
      <t>ネンド</t>
    </rPh>
    <rPh sb="48" eb="50">
      <t>カンロ</t>
    </rPh>
    <rPh sb="50" eb="52">
      <t>コウシン</t>
    </rPh>
    <rPh sb="53" eb="54">
      <t>ツト</t>
    </rPh>
    <rPh sb="56" eb="58">
      <t>ケッカ</t>
    </rPh>
    <rPh sb="59" eb="62">
      <t>ゼンネンド</t>
    </rPh>
    <rPh sb="62" eb="64">
      <t>スウチ</t>
    </rPh>
    <rPh sb="67" eb="69">
      <t>ゲンショウ</t>
    </rPh>
    <rPh sb="70" eb="73">
      <t>ヘイキンチ</t>
    </rPh>
    <rPh sb="76" eb="78">
      <t>ドウチ</t>
    </rPh>
    <rPh sb="89" eb="90">
      <t>トモナ</t>
    </rPh>
    <rPh sb="92" eb="94">
      <t>ゲンカ</t>
    </rPh>
    <rPh sb="94" eb="96">
      <t>ショウキャク</t>
    </rPh>
    <rPh sb="96" eb="97">
      <t>リツ</t>
    </rPh>
    <rPh sb="102" eb="105">
      <t>ヘイキンチ</t>
    </rPh>
    <rPh sb="106" eb="108">
      <t>シタマワ</t>
    </rPh>
    <rPh sb="110" eb="112">
      <t>シセツ</t>
    </rPh>
    <rPh sb="113" eb="115">
      <t>コウシン</t>
    </rPh>
    <rPh sb="116" eb="118">
      <t>ヨテイ</t>
    </rPh>
    <rPh sb="118" eb="119">
      <t>ドオ</t>
    </rPh>
    <rPh sb="120" eb="121">
      <t>スス</t>
    </rPh>
    <rPh sb="128" eb="129">
      <t>シメ</t>
    </rPh>
    <phoneticPr fontId="4"/>
  </si>
  <si>
    <t>　企業債の元金償還残高が他の自治体に比べて大幅に少ないため、流動比率等が平均値と比べて優位となっております。ただし、給水原価や経常収支比率が平均値よりも劣位となっており、令和３年度では純利益を得られましたが、将来、単年度で赤字経営に転ずる可能性があります。</t>
    <rPh sb="1" eb="3">
      <t>キギョウ</t>
    </rPh>
    <rPh sb="3" eb="4">
      <t>サイ</t>
    </rPh>
    <rPh sb="5" eb="7">
      <t>ガンキン</t>
    </rPh>
    <rPh sb="7" eb="9">
      <t>ショウカン</t>
    </rPh>
    <rPh sb="9" eb="11">
      <t>ザンダカ</t>
    </rPh>
    <rPh sb="12" eb="13">
      <t>タ</t>
    </rPh>
    <rPh sb="14" eb="17">
      <t>ジチタイ</t>
    </rPh>
    <rPh sb="18" eb="19">
      <t>クラ</t>
    </rPh>
    <rPh sb="21" eb="23">
      <t>オオハバ</t>
    </rPh>
    <rPh sb="24" eb="25">
      <t>スク</t>
    </rPh>
    <rPh sb="30" eb="32">
      <t>リュウドウ</t>
    </rPh>
    <rPh sb="32" eb="34">
      <t>ヒリツ</t>
    </rPh>
    <rPh sb="34" eb="35">
      <t>トウ</t>
    </rPh>
    <rPh sb="36" eb="39">
      <t>ヘイキンチ</t>
    </rPh>
    <rPh sb="40" eb="41">
      <t>クラ</t>
    </rPh>
    <rPh sb="43" eb="45">
      <t>ユウイ</t>
    </rPh>
    <rPh sb="58" eb="60">
      <t>キュウスイ</t>
    </rPh>
    <rPh sb="60" eb="62">
      <t>ゲンカ</t>
    </rPh>
    <rPh sb="63" eb="65">
      <t>ケイジョウ</t>
    </rPh>
    <rPh sb="65" eb="67">
      <t>シュウシ</t>
    </rPh>
    <rPh sb="67" eb="69">
      <t>ヒリツ</t>
    </rPh>
    <rPh sb="70" eb="73">
      <t>ヘイキンチ</t>
    </rPh>
    <rPh sb="76" eb="78">
      <t>レツイ</t>
    </rPh>
    <rPh sb="85" eb="87">
      <t>レイワ</t>
    </rPh>
    <rPh sb="88" eb="90">
      <t>ネンド</t>
    </rPh>
    <rPh sb="92" eb="95">
      <t>ジュンリエキ</t>
    </rPh>
    <rPh sb="96" eb="97">
      <t>エ</t>
    </rPh>
    <rPh sb="104" eb="106">
      <t>ショウライ</t>
    </rPh>
    <rPh sb="107" eb="110">
      <t>タンネンド</t>
    </rPh>
    <rPh sb="111" eb="113">
      <t>アカジ</t>
    </rPh>
    <rPh sb="113" eb="115">
      <t>ケイエイ</t>
    </rPh>
    <rPh sb="116" eb="117">
      <t>テン</t>
    </rPh>
    <rPh sb="119" eb="122">
      <t>カノウセイ</t>
    </rPh>
    <phoneticPr fontId="4"/>
  </si>
  <si>
    <t>　全体的な経営状況は良好な結果となっておりますが、今後は給水収益や費用の削減など単年度収支に注視し、その動向によっては経営戦略の見直しを検討しなければならないと考えています。</t>
    <rPh sb="1" eb="3">
      <t>ゼンタイ</t>
    </rPh>
    <rPh sb="3" eb="4">
      <t>テキ</t>
    </rPh>
    <rPh sb="5" eb="7">
      <t>ケイエイ</t>
    </rPh>
    <rPh sb="7" eb="9">
      <t>ジョウキョウ</t>
    </rPh>
    <rPh sb="10" eb="12">
      <t>リョウコウ</t>
    </rPh>
    <rPh sb="13" eb="15">
      <t>ケッカ</t>
    </rPh>
    <rPh sb="25" eb="27">
      <t>コンゴ</t>
    </rPh>
    <rPh sb="28" eb="30">
      <t>キュウスイ</t>
    </rPh>
    <rPh sb="30" eb="32">
      <t>シュウエキ</t>
    </rPh>
    <rPh sb="33" eb="35">
      <t>ヒヨウ</t>
    </rPh>
    <rPh sb="36" eb="38">
      <t>サクゲン</t>
    </rPh>
    <rPh sb="40" eb="43">
      <t>タンネンド</t>
    </rPh>
    <rPh sb="43" eb="45">
      <t>シュウシ</t>
    </rPh>
    <rPh sb="46" eb="48">
      <t>チュウシ</t>
    </rPh>
    <rPh sb="52" eb="54">
      <t>ドウコウ</t>
    </rPh>
    <rPh sb="59" eb="61">
      <t>ケイエイ</t>
    </rPh>
    <rPh sb="61" eb="63">
      <t>センリャク</t>
    </rPh>
    <rPh sb="64" eb="66">
      <t>ミナオ</t>
    </rPh>
    <rPh sb="68" eb="70">
      <t>ケントウ</t>
    </rPh>
    <rPh sb="80" eb="8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</si>
</sst>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2.59</c:v>
                </c:pt>
                <c:pt idx="1">
                  <c:v>2.02</c:v>
                </c:pt>
                <c:pt idx="2">
                  <c:v>0.85</c:v>
                </c:pt>
                <c:pt idx="3">
                  <c:v>1.08</c:v>
                </c:pt>
                <c:pt idx="4">
                  <c:v>1.36</c:v>
                </c:pt>
              </c:numCache>
            </c:numRef>
          </c:val>
          <c:extLst>
            <c:ext xmlns:c16="http://schemas.microsoft.com/office/drawing/2014/chart" uri="{C3380CC4-5D6E-409C-BE32-E72D297353CC}">
              <c16:uniqueId val="{00000000-2FE3-46B2-93E5-91F9FD3981E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2FE3-46B2-93E5-91F9FD3981E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62.11</c:v>
                </c:pt>
                <c:pt idx="1">
                  <c:v>61.33</c:v>
                </c:pt>
                <c:pt idx="2">
                  <c:v>58.71</c:v>
                </c:pt>
                <c:pt idx="3">
                  <c:v>59.53</c:v>
                </c:pt>
                <c:pt idx="4">
                  <c:v>58.21</c:v>
                </c:pt>
              </c:numCache>
            </c:numRef>
          </c:val>
          <c:extLst>
            <c:ext xmlns:c16="http://schemas.microsoft.com/office/drawing/2014/chart" uri="{C3380CC4-5D6E-409C-BE32-E72D297353CC}">
              <c16:uniqueId val="{00000000-A7AC-4CAE-807B-948AE320431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A7AC-4CAE-807B-948AE320431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76.59</c:v>
                </c:pt>
                <c:pt idx="1">
                  <c:v>77.2</c:v>
                </c:pt>
                <c:pt idx="2">
                  <c:v>77.040000000000006</c:v>
                </c:pt>
                <c:pt idx="3">
                  <c:v>81.42</c:v>
                </c:pt>
                <c:pt idx="4">
                  <c:v>80.010000000000005</c:v>
                </c:pt>
              </c:numCache>
            </c:numRef>
          </c:val>
          <c:extLst>
            <c:ext xmlns:c16="http://schemas.microsoft.com/office/drawing/2014/chart" uri="{C3380CC4-5D6E-409C-BE32-E72D297353CC}">
              <c16:uniqueId val="{00000000-BFDE-4066-91DA-4EE85DD7B24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BFDE-4066-91DA-4EE85DD7B24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97.36</c:v>
                </c:pt>
                <c:pt idx="1">
                  <c:v>98.34</c:v>
                </c:pt>
                <c:pt idx="2">
                  <c:v>97.09</c:v>
                </c:pt>
                <c:pt idx="3">
                  <c:v>101.77</c:v>
                </c:pt>
                <c:pt idx="4">
                  <c:v>100.84</c:v>
                </c:pt>
              </c:numCache>
            </c:numRef>
          </c:val>
          <c:extLst>
            <c:ext xmlns:c16="http://schemas.microsoft.com/office/drawing/2014/chart" uri="{C3380CC4-5D6E-409C-BE32-E72D297353CC}">
              <c16:uniqueId val="{00000000-5230-4FA0-B61C-FE9128F36D6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5230-4FA0-B61C-FE9128F36D6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33.33</c:v>
                </c:pt>
                <c:pt idx="1">
                  <c:v>34.53</c:v>
                </c:pt>
                <c:pt idx="2">
                  <c:v>36.21</c:v>
                </c:pt>
                <c:pt idx="3">
                  <c:v>37.68</c:v>
                </c:pt>
                <c:pt idx="4">
                  <c:v>39.090000000000003</c:v>
                </c:pt>
              </c:numCache>
            </c:numRef>
          </c:val>
          <c:extLst>
            <c:ext xmlns:c16="http://schemas.microsoft.com/office/drawing/2014/chart" uri="{C3380CC4-5D6E-409C-BE32-E72D297353CC}">
              <c16:uniqueId val="{00000000-98B8-495E-84BB-8D0763BD284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98B8-495E-84BB-8D0763BD284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22.15</c:v>
                </c:pt>
                <c:pt idx="1">
                  <c:v>15.49</c:v>
                </c:pt>
                <c:pt idx="2">
                  <c:v>16.059999999999999</c:v>
                </c:pt>
                <c:pt idx="3">
                  <c:v>19.399999999999999</c:v>
                </c:pt>
                <c:pt idx="4">
                  <c:v>18.920000000000002</c:v>
                </c:pt>
              </c:numCache>
            </c:numRef>
          </c:val>
          <c:extLst>
            <c:ext xmlns:c16="http://schemas.microsoft.com/office/drawing/2014/chart" uri="{C3380CC4-5D6E-409C-BE32-E72D297353CC}">
              <c16:uniqueId val="{00000000-6046-431E-9631-E1B5EF64F94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6046-431E-9631-E1B5EF64F94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8E-4F09-B0D0-7624ACC766E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298E-4F09-B0D0-7624ACC766E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553.69000000000005</c:v>
                </c:pt>
                <c:pt idx="1">
                  <c:v>325.02</c:v>
                </c:pt>
                <c:pt idx="2">
                  <c:v>855.43</c:v>
                </c:pt>
                <c:pt idx="3">
                  <c:v>949.67</c:v>
                </c:pt>
                <c:pt idx="4">
                  <c:v>845.88</c:v>
                </c:pt>
              </c:numCache>
            </c:numRef>
          </c:val>
          <c:extLst>
            <c:ext xmlns:c16="http://schemas.microsoft.com/office/drawing/2014/chart" uri="{C3380CC4-5D6E-409C-BE32-E72D297353CC}">
              <c16:uniqueId val="{00000000-AD0E-40AC-8A31-FD0E3DDA1ED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AD0E-40AC-8A31-FD0E3DDA1ED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192.06</c:v>
                </c:pt>
                <c:pt idx="1">
                  <c:v>197.85</c:v>
                </c:pt>
                <c:pt idx="2">
                  <c:v>163.79</c:v>
                </c:pt>
                <c:pt idx="3">
                  <c:v>162.34</c:v>
                </c:pt>
                <c:pt idx="4">
                  <c:v>173.36</c:v>
                </c:pt>
              </c:numCache>
            </c:numRef>
          </c:val>
          <c:extLst>
            <c:ext xmlns:c16="http://schemas.microsoft.com/office/drawing/2014/chart" uri="{C3380CC4-5D6E-409C-BE32-E72D297353CC}">
              <c16:uniqueId val="{00000000-75CF-4447-A872-EFB95316188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75CF-4447-A872-EFB95316188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95.7</c:v>
                </c:pt>
                <c:pt idx="1">
                  <c:v>96.89</c:v>
                </c:pt>
                <c:pt idx="2">
                  <c:v>95.51</c:v>
                </c:pt>
                <c:pt idx="3">
                  <c:v>100.82</c:v>
                </c:pt>
                <c:pt idx="4">
                  <c:v>95.58</c:v>
                </c:pt>
              </c:numCache>
            </c:numRef>
          </c:val>
          <c:extLst>
            <c:ext xmlns:c16="http://schemas.microsoft.com/office/drawing/2014/chart" uri="{C3380CC4-5D6E-409C-BE32-E72D297353CC}">
              <c16:uniqueId val="{00000000-00A9-41AC-9C52-1270FE66166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00A9-41AC-9C52-1270FE66166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246.46</c:v>
                </c:pt>
                <c:pt idx="1">
                  <c:v>244.04</c:v>
                </c:pt>
                <c:pt idx="2">
                  <c:v>246.51</c:v>
                </c:pt>
                <c:pt idx="3">
                  <c:v>231.94</c:v>
                </c:pt>
                <c:pt idx="4">
                  <c:v>243.8</c:v>
                </c:pt>
              </c:numCache>
            </c:numRef>
          </c:val>
          <c:extLst>
            <c:ext xmlns:c16="http://schemas.microsoft.com/office/drawing/2014/chart" uri="{C3380CC4-5D6E-409C-BE32-E72D297353CC}">
              <c16:uniqueId val="{00000000-EFF3-47F2-AD62-CF05229F2D1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EFF3-47F2-AD62-CF05229F2D1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topLeftCell="A43" zoomScale="6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福島県　国見町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A8</v>
      </c>
      <c r="X8" s="76"/>
      <c r="Y8" s="76"/>
      <c r="Z8" s="76"/>
      <c r="AA8" s="76"/>
      <c r="AB8" s="76"/>
      <c r="AC8" s="76"/>
      <c r="AD8" s="76" t="str">
        <f>データ!$M$6</f>
        <v>非設置</v>
      </c>
      <c r="AE8" s="76"/>
      <c r="AF8" s="76"/>
      <c r="AG8" s="76"/>
      <c r="AH8" s="76"/>
      <c r="AI8" s="76"/>
      <c r="AJ8" s="76"/>
      <c r="AK8" s="2"/>
      <c r="AL8" s="59">
        <f>データ!$R$6</f>
        <v>8601</v>
      </c>
      <c r="AM8" s="59"/>
      <c r="AN8" s="59"/>
      <c r="AO8" s="59"/>
      <c r="AP8" s="59"/>
      <c r="AQ8" s="59"/>
      <c r="AR8" s="59"/>
      <c r="AS8" s="59"/>
      <c r="AT8" s="56">
        <f>データ!$S$6</f>
        <v>37.950000000000003</v>
      </c>
      <c r="AU8" s="57"/>
      <c r="AV8" s="57"/>
      <c r="AW8" s="57"/>
      <c r="AX8" s="57"/>
      <c r="AY8" s="57"/>
      <c r="AZ8" s="57"/>
      <c r="BA8" s="57"/>
      <c r="BB8" s="46">
        <f>データ!$T$6</f>
        <v>226.64</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84.09</v>
      </c>
      <c r="J10" s="57"/>
      <c r="K10" s="57"/>
      <c r="L10" s="57"/>
      <c r="M10" s="57"/>
      <c r="N10" s="57"/>
      <c r="O10" s="58"/>
      <c r="P10" s="46">
        <f>データ!$P$6</f>
        <v>99.55</v>
      </c>
      <c r="Q10" s="46"/>
      <c r="R10" s="46"/>
      <c r="S10" s="46"/>
      <c r="T10" s="46"/>
      <c r="U10" s="46"/>
      <c r="V10" s="46"/>
      <c r="W10" s="59">
        <f>データ!$Q$6</f>
        <v>4603</v>
      </c>
      <c r="X10" s="59"/>
      <c r="Y10" s="59"/>
      <c r="Z10" s="59"/>
      <c r="AA10" s="59"/>
      <c r="AB10" s="59"/>
      <c r="AC10" s="59"/>
      <c r="AD10" s="2"/>
      <c r="AE10" s="2"/>
      <c r="AF10" s="2"/>
      <c r="AG10" s="2"/>
      <c r="AH10" s="2"/>
      <c r="AI10" s="2"/>
      <c r="AJ10" s="2"/>
      <c r="AK10" s="2"/>
      <c r="AL10" s="59">
        <f>データ!$U$6</f>
        <v>8492</v>
      </c>
      <c r="AM10" s="59"/>
      <c r="AN10" s="59"/>
      <c r="AO10" s="59"/>
      <c r="AP10" s="59"/>
      <c r="AQ10" s="59"/>
      <c r="AR10" s="59"/>
      <c r="AS10" s="59"/>
      <c r="AT10" s="56">
        <f>データ!$V$6</f>
        <v>21.8</v>
      </c>
      <c r="AU10" s="57"/>
      <c r="AV10" s="57"/>
      <c r="AW10" s="57"/>
      <c r="AX10" s="57"/>
      <c r="AY10" s="57"/>
      <c r="AZ10" s="57"/>
      <c r="BA10" s="57"/>
      <c r="BB10" s="46">
        <f>データ!$W$6</f>
        <v>389.54</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111</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110</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Lp33tJ6jvZrbz8pxfNyrq/5b6+a5Zefxvf2fq9mz7adhgMzzFtmj9++snuL0lkSvCbE4aj7Z15mNr6/odT/45g==" saltValue="5Wkz7Lp1mNx559fJpnxGV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73032</v>
      </c>
      <c r="D6" s="20">
        <f t="shared" si="3"/>
        <v>46</v>
      </c>
      <c r="E6" s="20">
        <f t="shared" si="3"/>
        <v>1</v>
      </c>
      <c r="F6" s="20">
        <f t="shared" si="3"/>
        <v>0</v>
      </c>
      <c r="G6" s="20">
        <f t="shared" si="3"/>
        <v>1</v>
      </c>
      <c r="H6" s="20" t="str">
        <f t="shared" si="3"/>
        <v>福島県　国見町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84.09</v>
      </c>
      <c r="P6" s="21">
        <f t="shared" si="3"/>
        <v>99.55</v>
      </c>
      <c r="Q6" s="21">
        <f t="shared" si="3"/>
        <v>4603</v>
      </c>
      <c r="R6" s="21">
        <f t="shared" si="3"/>
        <v>8601</v>
      </c>
      <c r="S6" s="21">
        <f t="shared" si="3"/>
        <v>37.950000000000003</v>
      </c>
      <c r="T6" s="21">
        <f t="shared" si="3"/>
        <v>226.64</v>
      </c>
      <c r="U6" s="21">
        <f t="shared" si="3"/>
        <v>8492</v>
      </c>
      <c r="V6" s="21">
        <f t="shared" si="3"/>
        <v>21.8</v>
      </c>
      <c r="W6" s="21">
        <f t="shared" si="3"/>
        <v>389.54</v>
      </c>
      <c r="X6" s="22">
        <f>IF(X7="",NA(),X7)</f>
        <v>97.36</v>
      </c>
      <c r="Y6" s="22">
        <f t="shared" ref="Y6:AG6" si="4">IF(Y7="",NA(),Y7)</f>
        <v>98.34</v>
      </c>
      <c r="Z6" s="22">
        <f t="shared" si="4"/>
        <v>97.09</v>
      </c>
      <c r="AA6" s="22">
        <f t="shared" si="4"/>
        <v>101.77</v>
      </c>
      <c r="AB6" s="22">
        <f t="shared" si="4"/>
        <v>100.84</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553.69000000000005</v>
      </c>
      <c r="AU6" s="22">
        <f t="shared" ref="AU6:BC6" si="6">IF(AU7="",NA(),AU7)</f>
        <v>325.02</v>
      </c>
      <c r="AV6" s="22">
        <f t="shared" si="6"/>
        <v>855.43</v>
      </c>
      <c r="AW6" s="22">
        <f t="shared" si="6"/>
        <v>949.67</v>
      </c>
      <c r="AX6" s="22">
        <f t="shared" si="6"/>
        <v>845.88</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192.06</v>
      </c>
      <c r="BF6" s="22">
        <f t="shared" ref="BF6:BN6" si="7">IF(BF7="",NA(),BF7)</f>
        <v>197.85</v>
      </c>
      <c r="BG6" s="22">
        <f t="shared" si="7"/>
        <v>163.79</v>
      </c>
      <c r="BH6" s="22">
        <f t="shared" si="7"/>
        <v>162.34</v>
      </c>
      <c r="BI6" s="22">
        <f t="shared" si="7"/>
        <v>173.36</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95.7</v>
      </c>
      <c r="BQ6" s="22">
        <f t="shared" ref="BQ6:BY6" si="8">IF(BQ7="",NA(),BQ7)</f>
        <v>96.89</v>
      </c>
      <c r="BR6" s="22">
        <f t="shared" si="8"/>
        <v>95.51</v>
      </c>
      <c r="BS6" s="22">
        <f t="shared" si="8"/>
        <v>100.82</v>
      </c>
      <c r="BT6" s="22">
        <f t="shared" si="8"/>
        <v>95.58</v>
      </c>
      <c r="BU6" s="22">
        <f t="shared" si="8"/>
        <v>87.51</v>
      </c>
      <c r="BV6" s="22">
        <f t="shared" si="8"/>
        <v>84.77</v>
      </c>
      <c r="BW6" s="22">
        <f t="shared" si="8"/>
        <v>87.11</v>
      </c>
      <c r="BX6" s="22">
        <f t="shared" si="8"/>
        <v>82.78</v>
      </c>
      <c r="BY6" s="22">
        <f t="shared" si="8"/>
        <v>84.82</v>
      </c>
      <c r="BZ6" s="21" t="str">
        <f>IF(BZ7="","",IF(BZ7="-","【-】","【"&amp;SUBSTITUTE(TEXT(BZ7,"#,##0.00"),"-","△")&amp;"】"))</f>
        <v>【102.35】</v>
      </c>
      <c r="CA6" s="22">
        <f>IF(CA7="",NA(),CA7)</f>
        <v>246.46</v>
      </c>
      <c r="CB6" s="22">
        <f t="shared" ref="CB6:CJ6" si="9">IF(CB7="",NA(),CB7)</f>
        <v>244.04</v>
      </c>
      <c r="CC6" s="22">
        <f t="shared" si="9"/>
        <v>246.51</v>
      </c>
      <c r="CD6" s="22">
        <f t="shared" si="9"/>
        <v>231.94</v>
      </c>
      <c r="CE6" s="22">
        <f t="shared" si="9"/>
        <v>243.8</v>
      </c>
      <c r="CF6" s="22">
        <f t="shared" si="9"/>
        <v>218.42</v>
      </c>
      <c r="CG6" s="22">
        <f t="shared" si="9"/>
        <v>227.27</v>
      </c>
      <c r="CH6" s="22">
        <f t="shared" si="9"/>
        <v>223.98</v>
      </c>
      <c r="CI6" s="22">
        <f t="shared" si="9"/>
        <v>225.09</v>
      </c>
      <c r="CJ6" s="22">
        <f t="shared" si="9"/>
        <v>224.82</v>
      </c>
      <c r="CK6" s="21" t="str">
        <f>IF(CK7="","",IF(CK7="-","【-】","【"&amp;SUBSTITUTE(TEXT(CK7,"#,##0.00"),"-","△")&amp;"】"))</f>
        <v>【167.74】</v>
      </c>
      <c r="CL6" s="22">
        <f>IF(CL7="",NA(),CL7)</f>
        <v>62.11</v>
      </c>
      <c r="CM6" s="22">
        <f t="shared" ref="CM6:CU6" si="10">IF(CM7="",NA(),CM7)</f>
        <v>61.33</v>
      </c>
      <c r="CN6" s="22">
        <f t="shared" si="10"/>
        <v>58.71</v>
      </c>
      <c r="CO6" s="22">
        <f t="shared" si="10"/>
        <v>59.53</v>
      </c>
      <c r="CP6" s="22">
        <f t="shared" si="10"/>
        <v>58.21</v>
      </c>
      <c r="CQ6" s="22">
        <f t="shared" si="10"/>
        <v>50.24</v>
      </c>
      <c r="CR6" s="22">
        <f t="shared" si="10"/>
        <v>50.29</v>
      </c>
      <c r="CS6" s="22">
        <f t="shared" si="10"/>
        <v>49.64</v>
      </c>
      <c r="CT6" s="22">
        <f t="shared" si="10"/>
        <v>49.38</v>
      </c>
      <c r="CU6" s="22">
        <f t="shared" si="10"/>
        <v>50.09</v>
      </c>
      <c r="CV6" s="21" t="str">
        <f>IF(CV7="","",IF(CV7="-","【-】","【"&amp;SUBSTITUTE(TEXT(CV7,"#,##0.00"),"-","△")&amp;"】"))</f>
        <v>【60.29】</v>
      </c>
      <c r="CW6" s="22">
        <f>IF(CW7="",NA(),CW7)</f>
        <v>76.59</v>
      </c>
      <c r="CX6" s="22">
        <f t="shared" ref="CX6:DF6" si="11">IF(CX7="",NA(),CX7)</f>
        <v>77.2</v>
      </c>
      <c r="CY6" s="22">
        <f t="shared" si="11"/>
        <v>77.040000000000006</v>
      </c>
      <c r="CZ6" s="22">
        <f t="shared" si="11"/>
        <v>81.42</v>
      </c>
      <c r="DA6" s="22">
        <f t="shared" si="11"/>
        <v>80.010000000000005</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33.33</v>
      </c>
      <c r="DI6" s="22">
        <f t="shared" ref="DI6:DQ6" si="12">IF(DI7="",NA(),DI7)</f>
        <v>34.53</v>
      </c>
      <c r="DJ6" s="22">
        <f t="shared" si="12"/>
        <v>36.21</v>
      </c>
      <c r="DK6" s="22">
        <f t="shared" si="12"/>
        <v>37.68</v>
      </c>
      <c r="DL6" s="22">
        <f t="shared" si="12"/>
        <v>39.090000000000003</v>
      </c>
      <c r="DM6" s="22">
        <f t="shared" si="12"/>
        <v>45.14</v>
      </c>
      <c r="DN6" s="22">
        <f t="shared" si="12"/>
        <v>45.85</v>
      </c>
      <c r="DO6" s="22">
        <f t="shared" si="12"/>
        <v>47.31</v>
      </c>
      <c r="DP6" s="22">
        <f t="shared" si="12"/>
        <v>47.5</v>
      </c>
      <c r="DQ6" s="22">
        <f t="shared" si="12"/>
        <v>48.41</v>
      </c>
      <c r="DR6" s="21" t="str">
        <f>IF(DR7="","",IF(DR7="-","【-】","【"&amp;SUBSTITUTE(TEXT(DR7,"#,##0.00"),"-","△")&amp;"】"))</f>
        <v>【50.88】</v>
      </c>
      <c r="DS6" s="22">
        <f>IF(DS7="",NA(),DS7)</f>
        <v>22.15</v>
      </c>
      <c r="DT6" s="22">
        <f t="shared" ref="DT6:EB6" si="13">IF(DT7="",NA(),DT7)</f>
        <v>15.49</v>
      </c>
      <c r="DU6" s="22">
        <f t="shared" si="13"/>
        <v>16.059999999999999</v>
      </c>
      <c r="DV6" s="22">
        <f t="shared" si="13"/>
        <v>19.399999999999999</v>
      </c>
      <c r="DW6" s="22">
        <f t="shared" si="13"/>
        <v>18.920000000000002</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2.59</v>
      </c>
      <c r="EE6" s="22">
        <f t="shared" ref="EE6:EM6" si="14">IF(EE7="",NA(),EE7)</f>
        <v>2.02</v>
      </c>
      <c r="EF6" s="22">
        <f t="shared" si="14"/>
        <v>0.85</v>
      </c>
      <c r="EG6" s="22">
        <f t="shared" si="14"/>
        <v>1.08</v>
      </c>
      <c r="EH6" s="22">
        <f t="shared" si="14"/>
        <v>1.36</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73032</v>
      </c>
      <c r="D7" s="24">
        <v>46</v>
      </c>
      <c r="E7" s="24">
        <v>1</v>
      </c>
      <c r="F7" s="24">
        <v>0</v>
      </c>
      <c r="G7" s="24">
        <v>1</v>
      </c>
      <c r="H7" s="24" t="s">
        <v>92</v>
      </c>
      <c r="I7" s="24" t="s">
        <v>93</v>
      </c>
      <c r="J7" s="24" t="s">
        <v>94</v>
      </c>
      <c r="K7" s="24" t="s">
        <v>95</v>
      </c>
      <c r="L7" s="24" t="s">
        <v>96</v>
      </c>
      <c r="M7" s="24" t="s">
        <v>97</v>
      </c>
      <c r="N7" s="25" t="s">
        <v>98</v>
      </c>
      <c r="O7" s="25">
        <v>84.09</v>
      </c>
      <c r="P7" s="25">
        <v>99.55</v>
      </c>
      <c r="Q7" s="25">
        <v>4603</v>
      </c>
      <c r="R7" s="25">
        <v>8601</v>
      </c>
      <c r="S7" s="25">
        <v>37.950000000000003</v>
      </c>
      <c r="T7" s="25">
        <v>226.64</v>
      </c>
      <c r="U7" s="25">
        <v>8492</v>
      </c>
      <c r="V7" s="25">
        <v>21.8</v>
      </c>
      <c r="W7" s="25">
        <v>389.54</v>
      </c>
      <c r="X7" s="25">
        <v>97.36</v>
      </c>
      <c r="Y7" s="25">
        <v>98.34</v>
      </c>
      <c r="Z7" s="25">
        <v>97.09</v>
      </c>
      <c r="AA7" s="25">
        <v>101.77</v>
      </c>
      <c r="AB7" s="25">
        <v>100.84</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553.69000000000005</v>
      </c>
      <c r="AU7" s="25">
        <v>325.02</v>
      </c>
      <c r="AV7" s="25">
        <v>855.43</v>
      </c>
      <c r="AW7" s="25">
        <v>949.67</v>
      </c>
      <c r="AX7" s="25">
        <v>845.88</v>
      </c>
      <c r="AY7" s="25">
        <v>293.23</v>
      </c>
      <c r="AZ7" s="25">
        <v>300.14</v>
      </c>
      <c r="BA7" s="25">
        <v>301.04000000000002</v>
      </c>
      <c r="BB7" s="25">
        <v>305.08</v>
      </c>
      <c r="BC7" s="25">
        <v>305.33999999999997</v>
      </c>
      <c r="BD7" s="25">
        <v>261.51</v>
      </c>
      <c r="BE7" s="25">
        <v>192.06</v>
      </c>
      <c r="BF7" s="25">
        <v>197.85</v>
      </c>
      <c r="BG7" s="25">
        <v>163.79</v>
      </c>
      <c r="BH7" s="25">
        <v>162.34</v>
      </c>
      <c r="BI7" s="25">
        <v>173.36</v>
      </c>
      <c r="BJ7" s="25">
        <v>542.29999999999995</v>
      </c>
      <c r="BK7" s="25">
        <v>566.65</v>
      </c>
      <c r="BL7" s="25">
        <v>551.62</v>
      </c>
      <c r="BM7" s="25">
        <v>585.59</v>
      </c>
      <c r="BN7" s="25">
        <v>561.34</v>
      </c>
      <c r="BO7" s="25">
        <v>265.16000000000003</v>
      </c>
      <c r="BP7" s="25">
        <v>95.7</v>
      </c>
      <c r="BQ7" s="25">
        <v>96.89</v>
      </c>
      <c r="BR7" s="25">
        <v>95.51</v>
      </c>
      <c r="BS7" s="25">
        <v>100.82</v>
      </c>
      <c r="BT7" s="25">
        <v>95.58</v>
      </c>
      <c r="BU7" s="25">
        <v>87.51</v>
      </c>
      <c r="BV7" s="25">
        <v>84.77</v>
      </c>
      <c r="BW7" s="25">
        <v>87.11</v>
      </c>
      <c r="BX7" s="25">
        <v>82.78</v>
      </c>
      <c r="BY7" s="25">
        <v>84.82</v>
      </c>
      <c r="BZ7" s="25">
        <v>102.35</v>
      </c>
      <c r="CA7" s="25">
        <v>246.46</v>
      </c>
      <c r="CB7" s="25">
        <v>244.04</v>
      </c>
      <c r="CC7" s="25">
        <v>246.51</v>
      </c>
      <c r="CD7" s="25">
        <v>231.94</v>
      </c>
      <c r="CE7" s="25">
        <v>243.8</v>
      </c>
      <c r="CF7" s="25">
        <v>218.42</v>
      </c>
      <c r="CG7" s="25">
        <v>227.27</v>
      </c>
      <c r="CH7" s="25">
        <v>223.98</v>
      </c>
      <c r="CI7" s="25">
        <v>225.09</v>
      </c>
      <c r="CJ7" s="25">
        <v>224.82</v>
      </c>
      <c r="CK7" s="25">
        <v>167.74</v>
      </c>
      <c r="CL7" s="25">
        <v>62.11</v>
      </c>
      <c r="CM7" s="25">
        <v>61.33</v>
      </c>
      <c r="CN7" s="25">
        <v>58.71</v>
      </c>
      <c r="CO7" s="25">
        <v>59.53</v>
      </c>
      <c r="CP7" s="25">
        <v>58.21</v>
      </c>
      <c r="CQ7" s="25">
        <v>50.24</v>
      </c>
      <c r="CR7" s="25">
        <v>50.29</v>
      </c>
      <c r="CS7" s="25">
        <v>49.64</v>
      </c>
      <c r="CT7" s="25">
        <v>49.38</v>
      </c>
      <c r="CU7" s="25">
        <v>50.09</v>
      </c>
      <c r="CV7" s="25">
        <v>60.29</v>
      </c>
      <c r="CW7" s="25">
        <v>76.59</v>
      </c>
      <c r="CX7" s="25">
        <v>77.2</v>
      </c>
      <c r="CY7" s="25">
        <v>77.040000000000006</v>
      </c>
      <c r="CZ7" s="25">
        <v>81.42</v>
      </c>
      <c r="DA7" s="25">
        <v>80.010000000000005</v>
      </c>
      <c r="DB7" s="25">
        <v>78.650000000000006</v>
      </c>
      <c r="DC7" s="25">
        <v>77.73</v>
      </c>
      <c r="DD7" s="25">
        <v>78.09</v>
      </c>
      <c r="DE7" s="25">
        <v>78.010000000000005</v>
      </c>
      <c r="DF7" s="25">
        <v>77.599999999999994</v>
      </c>
      <c r="DG7" s="25">
        <v>90.12</v>
      </c>
      <c r="DH7" s="25">
        <v>33.33</v>
      </c>
      <c r="DI7" s="25">
        <v>34.53</v>
      </c>
      <c r="DJ7" s="25">
        <v>36.21</v>
      </c>
      <c r="DK7" s="25">
        <v>37.68</v>
      </c>
      <c r="DL7" s="25">
        <v>39.090000000000003</v>
      </c>
      <c r="DM7" s="25">
        <v>45.14</v>
      </c>
      <c r="DN7" s="25">
        <v>45.85</v>
      </c>
      <c r="DO7" s="25">
        <v>47.31</v>
      </c>
      <c r="DP7" s="25">
        <v>47.5</v>
      </c>
      <c r="DQ7" s="25">
        <v>48.41</v>
      </c>
      <c r="DR7" s="25">
        <v>50.88</v>
      </c>
      <c r="DS7" s="25">
        <v>22.15</v>
      </c>
      <c r="DT7" s="25">
        <v>15.49</v>
      </c>
      <c r="DU7" s="25">
        <v>16.059999999999999</v>
      </c>
      <c r="DV7" s="25">
        <v>19.399999999999999</v>
      </c>
      <c r="DW7" s="25">
        <v>18.920000000000002</v>
      </c>
      <c r="DX7" s="25">
        <v>13.58</v>
      </c>
      <c r="DY7" s="25">
        <v>14.13</v>
      </c>
      <c r="DZ7" s="25">
        <v>16.77</v>
      </c>
      <c r="EA7" s="25">
        <v>17.399999999999999</v>
      </c>
      <c r="EB7" s="25">
        <v>18.64</v>
      </c>
      <c r="EC7" s="25">
        <v>22.3</v>
      </c>
      <c r="ED7" s="25">
        <v>2.59</v>
      </c>
      <c r="EE7" s="25">
        <v>2.02</v>
      </c>
      <c r="EF7" s="25">
        <v>0.85</v>
      </c>
      <c r="EG7" s="25">
        <v>1.08</v>
      </c>
      <c r="EH7" s="25">
        <v>1.36</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2023-01-26T00:41:49Z</cp:lastPrinted>
  <dcterms:created xsi:type="dcterms:W3CDTF">2022-12-01T00:54:05Z</dcterms:created>
  <dcterms:modified xsi:type="dcterms:W3CDTF">2023-01-26T00:41:52Z</dcterms:modified>
  <cp:category/>
</cp:coreProperties>
</file>