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412\Desktop\簡水【経営比較分析表】2021_073628_47_010\【経営比較分析表】2021_073628_47_010\"/>
    </mc:Choice>
  </mc:AlternateContent>
  <xr:revisionPtr revIDLastSave="0" documentId="13_ncr:1_{D311637E-BDED-4ECE-A673-96408BAFF79B}" xr6:coauthVersionLast="45" xr6:coauthVersionMax="45" xr10:uidLastSave="{00000000-0000-0000-0000-000000000000}"/>
  <workbookProtection workbookAlgorithmName="SHA-512" workbookHashValue="YZKJvrK9GMVaqu9+Lr7k9YzaSTwu8p+Hxir3Upf88Z1Cm3uUs2GOKYWgL/xPnA+fNjNWBEBFDaT+U3+M2upkIw==" workbookSaltValue="5SdVQdy550ExRSf2Bw4zo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<sst xmlns="http://schemas.openxmlformats.org/spreadsheetml/2006/main" count="233" uniqueCount="117">
  <si>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</si>
  <si>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</si>
  <si>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</si>
  <si>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</si>
  <si>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</si>
  <si>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</si>
  <si>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</si>
  <si>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</si>
  <si>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</si>
  <si>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</si>
  <si>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</si>
  <si>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</si>
  <si>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</si>
  <si>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</si>
  <si>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</si>
  <si>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</si>
  <si>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</si>
  <si>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</si>
  <si>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</si>
  <si>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</si>
  <si>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</si>
  <si>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</si>
  <si>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</si>
  <si>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</si>
  <si>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</si>
  <si>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</si>
  <si>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</si>
  <si>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</si>
  <si>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</si>
  <si>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</si>
  <si>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</si>
  <si>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</si>
  <si>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</si>
  <si>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</si>
  <si>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</si>
  <si>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</si>
  <si>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</si>
  <si>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</si>
  <si>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</si>
  <si>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</si>
  <si>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</si>
  <si>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</si>
  <si>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</si>
  <si>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</si>
  <si>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</si>
  <si>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</si>
  <si>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</si>
  <si>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</si>
  <si>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</si>
  <si>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</si>
  <si>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</si>
  <si>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</si>
  <si>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</si>
  <si>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</si>
  <si>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</si>
  <si>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</si>
  <si>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</si>
  <si>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</si>
  <si>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</si>
  <si>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</si>
  <si>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</si>
  <si>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</si>
  <si>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</si>
  <si>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</si>
  <si>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</si>
  <si>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</si>
  <si>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</si>
  <si>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</si>
  <si>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</si>
  <si>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</si>
  <si>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</si>
  <si>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</si>
  <si>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</si>
  <si>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</si>
  <si>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</si>
  <si>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</si>
  <si>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</si>
  <si>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</si>
  <si>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</si>
  <si>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</si>
  <si>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</si>
  <si>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</si>
  <si>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</si>
  <si>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</si>
  <si>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</si>
  <si>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</si>
  <si>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</si>
  <si>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</si>
  <si>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</si>
  <si>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</si>
  <si>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</si>
  <si>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</si>
  <si>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</si>
  <si>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</si>
  <si>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</si>
  <si>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</si>
  <si>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</si>
  <si>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</si>
  <si>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</si>
  <si>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</si>
  <si>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</si>
  <si>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</si>
  <si>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</si>
  <si>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</si>
  <si>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</si>
  <si>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</si>
  <si>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</si>
  <si>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</si>
  <si>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</si>
  <si>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</si>
  <si>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</si>
  <si>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</si>
  <si>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</si>
  <si>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</si>
  <si>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水道事業の運営については、必要最小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また、施設利用率が平均より大きく上回っているのに対し、有収率が平均より下回っている。漏水等が頻繁に発生する老朽管更新、漏水調査および修繕を計画的に実施しなければならない。　　　</t>
    <phoneticPr fontId="4"/>
  </si>
  <si>
    <t>　財政の状況と経常費用を勘案しながら、老朽化した電装各施設(設備)や水道管の更新を検討しなくてならないが、給水人口が減少し、財政上厳しくなっていく中で、優先順位を含めどのように更新していくかが大きな課題である。
　</t>
    <phoneticPr fontId="4"/>
  </si>
  <si>
    <t>　現在の水道施設を維持管理しながら、水道事業の運営を改善していくには、収納率向上、老朽化等に伴う修繕、管路更新など複合的課題が多い。毎年給水人口が減少し、収入も減少している現状では難しい状況ではあるが、今後何かしらの対策を講じ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</si>
</sst>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2C-4168-B1EB-E8611B5A1CA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712C-4168-B1EB-E8611B5A1CA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100</c:v>
                </c:pt>
                <c:pt idx="1">
                  <c:v>97</c:v>
                </c:pt>
                <c:pt idx="2">
                  <c:v>91.94</c:v>
                </c:pt>
                <c:pt idx="3">
                  <c:v>83.41</c:v>
                </c:pt>
                <c:pt idx="4">
                  <c:v>81.2</c:v>
                </c:pt>
              </c:numCache>
            </c:numRef>
          </c:val>
          <c:extLst>
            <c:ext xmlns:c16="http://schemas.microsoft.com/office/drawing/2014/chart" uri="{C3380CC4-5D6E-409C-BE32-E72D297353CC}">
              <c16:uniqueId val="{00000000-4EEE-45E5-8E86-B0BA95FCF96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4EEE-45E5-8E86-B0BA95FCF96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35.9</c:v>
                </c:pt>
                <c:pt idx="1">
                  <c:v>37.96</c:v>
                </c:pt>
                <c:pt idx="2">
                  <c:v>38.72</c:v>
                </c:pt>
                <c:pt idx="3">
                  <c:v>41.91</c:v>
                </c:pt>
                <c:pt idx="4">
                  <c:v>42.72</c:v>
                </c:pt>
              </c:numCache>
            </c:numRef>
          </c:val>
          <c:extLst>
            <c:ext xmlns:c16="http://schemas.microsoft.com/office/drawing/2014/chart" uri="{C3380CC4-5D6E-409C-BE32-E72D297353CC}">
              <c16:uniqueId val="{00000000-9D17-4DA3-89F0-FBEC5BF6BC2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9D17-4DA3-89F0-FBEC5BF6BC2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77.489999999999995</c:v>
                </c:pt>
                <c:pt idx="1">
                  <c:v>73.94</c:v>
                </c:pt>
                <c:pt idx="2">
                  <c:v>73.489999999999995</c:v>
                </c:pt>
                <c:pt idx="3">
                  <c:v>70.56</c:v>
                </c:pt>
                <c:pt idx="4">
                  <c:v>73.88</c:v>
                </c:pt>
              </c:numCache>
            </c:numRef>
          </c:val>
          <c:extLst>
            <c:ext xmlns:c16="http://schemas.microsoft.com/office/drawing/2014/chart" uri="{C3380CC4-5D6E-409C-BE32-E72D297353CC}">
              <c16:uniqueId val="{00000000-E494-45BB-8CFA-1F4B901FB1F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E494-45BB-8CFA-1F4B901FB1F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C-4896-9AEB-B059AA65F7D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C-4896-9AEB-B059AA65F7D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4-4A3E-ACB7-D1E8918FE3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4-4A3E-ACB7-D1E8918FE3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F1-44D1-A73C-002EAF7D3E0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F1-44D1-A73C-002EAF7D3E0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8-43BC-9820-E91E4BB519C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8-43BC-9820-E91E4BB519C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1150.78</c:v>
                </c:pt>
                <c:pt idx="1">
                  <c:v>1045.28</c:v>
                </c:pt>
                <c:pt idx="2">
                  <c:v>958.77</c:v>
                </c:pt>
                <c:pt idx="3">
                  <c:v>860.38</c:v>
                </c:pt>
                <c:pt idx="4">
                  <c:v>755.53</c:v>
                </c:pt>
              </c:numCache>
            </c:numRef>
          </c:val>
          <c:extLst>
            <c:ext xmlns:c16="http://schemas.microsoft.com/office/drawing/2014/chart" uri="{C3380CC4-5D6E-409C-BE32-E72D297353CC}">
              <c16:uniqueId val="{00000000-6911-46FB-941E-C33AA7713A3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6911-46FB-941E-C33AA7713A3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57.42</c:v>
                </c:pt>
                <c:pt idx="1">
                  <c:v>58.25</c:v>
                </c:pt>
                <c:pt idx="2">
                  <c:v>57.46</c:v>
                </c:pt>
                <c:pt idx="3">
                  <c:v>55.83</c:v>
                </c:pt>
                <c:pt idx="4">
                  <c:v>54.96</c:v>
                </c:pt>
              </c:numCache>
            </c:numRef>
          </c:val>
          <c:extLst>
            <c:ext xmlns:c16="http://schemas.microsoft.com/office/drawing/2014/chart" uri="{C3380CC4-5D6E-409C-BE32-E72D297353CC}">
              <c16:uniqueId val="{00000000-E2AA-48EB-A41D-C025EE9CF5C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2AA-48EB-A41D-C025EE9CF5C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400.87</c:v>
                </c:pt>
                <c:pt idx="1">
                  <c:v>388.99</c:v>
                </c:pt>
                <c:pt idx="2">
                  <c:v>402.38</c:v>
                </c:pt>
                <c:pt idx="3">
                  <c:v>423.17</c:v>
                </c:pt>
                <c:pt idx="4">
                  <c:v>436.17</c:v>
                </c:pt>
              </c:numCache>
            </c:numRef>
          </c:val>
          <c:extLst>
            <c:ext xmlns:c16="http://schemas.microsoft.com/office/drawing/2014/chart" uri="{C3380CC4-5D6E-409C-BE32-E72D297353CC}">
              <c16:uniqueId val="{00000000-B4C5-4EC1-84A2-D70450A4A4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B4C5-4EC1-84A2-D70450A4A4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下郷町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5289</v>
      </c>
      <c r="AM8" s="55"/>
      <c r="AN8" s="55"/>
      <c r="AO8" s="55"/>
      <c r="AP8" s="55"/>
      <c r="AQ8" s="55"/>
      <c r="AR8" s="55"/>
      <c r="AS8" s="55"/>
      <c r="AT8" s="45">
        <f>データ!$S$6</f>
        <v>317.04000000000002</v>
      </c>
      <c r="AU8" s="45"/>
      <c r="AV8" s="45"/>
      <c r="AW8" s="45"/>
      <c r="AX8" s="45"/>
      <c r="AY8" s="45"/>
      <c r="AZ8" s="45"/>
      <c r="BA8" s="45"/>
      <c r="BB8" s="45">
        <f>データ!$T$6</f>
        <v>16.68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83.2</v>
      </c>
      <c r="Q10" s="45"/>
      <c r="R10" s="45"/>
      <c r="S10" s="45"/>
      <c r="T10" s="45"/>
      <c r="U10" s="45"/>
      <c r="V10" s="45"/>
      <c r="W10" s="55">
        <f>データ!$Q$6</f>
        <v>3980</v>
      </c>
      <c r="X10" s="55"/>
      <c r="Y10" s="55"/>
      <c r="Z10" s="55"/>
      <c r="AA10" s="55"/>
      <c r="AB10" s="55"/>
      <c r="AC10" s="55"/>
      <c r="AD10" s="2"/>
      <c r="AE10" s="2"/>
      <c r="AF10" s="2"/>
      <c r="AG10" s="2"/>
      <c r="AH10" s="2"/>
      <c r="AI10" s="2"/>
      <c r="AJ10" s="2"/>
      <c r="AK10" s="2"/>
      <c r="AL10" s="55">
        <f>データ!$U$6</f>
        <v>4352</v>
      </c>
      <c r="AM10" s="55"/>
      <c r="AN10" s="55"/>
      <c r="AO10" s="55"/>
      <c r="AP10" s="55"/>
      <c r="AQ10" s="55"/>
      <c r="AR10" s="55"/>
      <c r="AS10" s="55"/>
      <c r="AT10" s="45">
        <f>データ!$V$6</f>
        <v>317</v>
      </c>
      <c r="AU10" s="45"/>
      <c r="AV10" s="45"/>
      <c r="AW10" s="45"/>
      <c r="AX10" s="45"/>
      <c r="AY10" s="45"/>
      <c r="AZ10" s="45"/>
      <c r="BA10" s="45"/>
      <c r="BB10" s="45">
        <f>データ!$W$6</f>
        <v>13.73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s7dwdBqr4jH1c8K46vvHfXhM8n5peCCyu4w6GZyw/wLNzvsm/KOw8EzjggmohN4NDDc6hqMZcnEeQ28tsxG4Q==" saltValue="g7IsLdnxg/Yq4SusDohl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73628</v>
      </c>
      <c r="D6" s="20">
        <f t="shared" si="3"/>
        <v>47</v>
      </c>
      <c r="E6" s="20">
        <f t="shared" si="3"/>
        <v>1</v>
      </c>
      <c r="F6" s="20">
        <f t="shared" si="3"/>
        <v>0</v>
      </c>
      <c r="G6" s="20">
        <f t="shared" si="3"/>
        <v>0</v>
      </c>
      <c r="H6" s="20" t="str">
        <f t="shared" si="3"/>
        <v>福島県　下郷町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83.2</v>
      </c>
      <c r="Q6" s="21">
        <f t="shared" si="3"/>
        <v>3980</v>
      </c>
      <c r="R6" s="21">
        <f t="shared" si="3"/>
        <v>5289</v>
      </c>
      <c r="S6" s="21">
        <f t="shared" si="3"/>
        <v>317.04000000000002</v>
      </c>
      <c r="T6" s="21">
        <f t="shared" si="3"/>
        <v>16.68</v>
      </c>
      <c r="U6" s="21">
        <f t="shared" si="3"/>
        <v>4352</v>
      </c>
      <c r="V6" s="21">
        <f t="shared" si="3"/>
        <v>317</v>
      </c>
      <c r="W6" s="21">
        <f t="shared" si="3"/>
        <v>13.73</v>
      </c>
      <c r="X6" s="22">
        <f>IF(X7="",NA(),X7)</f>
        <v>77.489999999999995</v>
      </c>
      <c r="Y6" s="22">
        <f t="shared" ref="Y6:AG6" si="4">IF(Y7="",NA(),Y7)</f>
        <v>73.94</v>
      </c>
      <c r="Z6" s="22">
        <f t="shared" si="4"/>
        <v>73.489999999999995</v>
      </c>
      <c r="AA6" s="22">
        <f t="shared" si="4"/>
        <v>70.56</v>
      </c>
      <c r="AB6" s="22">
        <f t="shared" si="4"/>
        <v>73.88</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1150.78</v>
      </c>
      <c r="BF6" s="22">
        <f t="shared" ref="BF6:BN6" si="7">IF(BF7="",NA(),BF7)</f>
        <v>1045.28</v>
      </c>
      <c r="BG6" s="22">
        <f t="shared" si="7"/>
        <v>958.77</v>
      </c>
      <c r="BH6" s="22">
        <f t="shared" si="7"/>
        <v>860.38</v>
      </c>
      <c r="BI6" s="22">
        <f t="shared" si="7"/>
        <v>755.53</v>
      </c>
      <c r="BJ6" s="22">
        <f t="shared" si="7"/>
        <v>1061.58</v>
      </c>
      <c r="BK6" s="22">
        <f t="shared" si="7"/>
        <v>1007.7</v>
      </c>
      <c r="BL6" s="22">
        <f t="shared" si="7"/>
        <v>1018.52</v>
      </c>
      <c r="BM6" s="22">
        <f t="shared" si="7"/>
        <v>949.61</v>
      </c>
      <c r="BN6" s="22">
        <f t="shared" si="7"/>
        <v>918.84</v>
      </c>
      <c r="BO6" s="21" t="str">
        <f>IF(BO7="","",IF(BO7="-","【-】","【"&amp;SUBSTITUTE(TEXT(BO7,"#,##0.00"),"-","△")&amp;"】"))</f>
        <v>【940.88】</v>
      </c>
      <c r="BP6" s="22">
        <f>IF(BP7="",NA(),BP7)</f>
        <v>57.42</v>
      </c>
      <c r="BQ6" s="22">
        <f t="shared" ref="BQ6:BY6" si="8">IF(BQ7="",NA(),BQ7)</f>
        <v>58.25</v>
      </c>
      <c r="BR6" s="22">
        <f t="shared" si="8"/>
        <v>57.46</v>
      </c>
      <c r="BS6" s="22">
        <f t="shared" si="8"/>
        <v>55.83</v>
      </c>
      <c r="BT6" s="22">
        <f t="shared" si="8"/>
        <v>54.96</v>
      </c>
      <c r="BU6" s="22">
        <f t="shared" si="8"/>
        <v>58.52</v>
      </c>
      <c r="BV6" s="22">
        <f t="shared" si="8"/>
        <v>59.22</v>
      </c>
      <c r="BW6" s="22">
        <f t="shared" si="8"/>
        <v>58.79</v>
      </c>
      <c r="BX6" s="22">
        <f t="shared" si="8"/>
        <v>58.41</v>
      </c>
      <c r="BY6" s="22">
        <f t="shared" si="8"/>
        <v>58.27</v>
      </c>
      <c r="BZ6" s="21" t="str">
        <f>IF(BZ7="","",IF(BZ7="-","【-】","【"&amp;SUBSTITUTE(TEXT(BZ7,"#,##0.00"),"-","△")&amp;"】"))</f>
        <v>【54.59】</v>
      </c>
      <c r="CA6" s="22">
        <f>IF(CA7="",NA(),CA7)</f>
        <v>400.87</v>
      </c>
      <c r="CB6" s="22">
        <f t="shared" ref="CB6:CJ6" si="9">IF(CB7="",NA(),CB7)</f>
        <v>388.99</v>
      </c>
      <c r="CC6" s="22">
        <f t="shared" si="9"/>
        <v>402.38</v>
      </c>
      <c r="CD6" s="22">
        <f t="shared" si="9"/>
        <v>423.17</v>
      </c>
      <c r="CE6" s="22">
        <f t="shared" si="9"/>
        <v>436.17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100</v>
      </c>
      <c r="CM6" s="22">
        <f t="shared" ref="CM6:CU6" si="10">IF(CM7="",NA(),CM7)</f>
        <v>97</v>
      </c>
      <c r="CN6" s="22">
        <f t="shared" si="10"/>
        <v>91.94</v>
      </c>
      <c r="CO6" s="22">
        <f t="shared" si="10"/>
        <v>83.41</v>
      </c>
      <c r="CP6" s="22">
        <f t="shared" si="10"/>
        <v>81.2</v>
      </c>
      <c r="CQ6" s="22">
        <f t="shared" si="10"/>
        <v>57.3</v>
      </c>
      <c r="CR6" s="22">
        <f t="shared" si="10"/>
        <v>56.76</v>
      </c>
      <c r="CS6" s="22">
        <f t="shared" si="10"/>
        <v>56.04</v>
      </c>
      <c r="CT6" s="22">
        <f t="shared" si="10"/>
        <v>58.52</v>
      </c>
      <c r="CU6" s="22">
        <f t="shared" si="10"/>
        <v>58.88</v>
      </c>
      <c r="CV6" s="21" t="str">
        <f>IF(CV7="","",IF(CV7="-","【-】","【"&amp;SUBSTITUTE(TEXT(CV7,"#,##0.00"),"-","△")&amp;"】"))</f>
        <v>【56.42】</v>
      </c>
      <c r="CW6" s="22">
        <f>IF(CW7="",NA(),CW7)</f>
        <v>35.9</v>
      </c>
      <c r="CX6" s="22">
        <f t="shared" ref="CX6:DF6" si="11">IF(CX7="",NA(),CX7)</f>
        <v>37.96</v>
      </c>
      <c r="CY6" s="22">
        <f t="shared" si="11"/>
        <v>38.72</v>
      </c>
      <c r="CZ6" s="22">
        <f t="shared" si="11"/>
        <v>41.91</v>
      </c>
      <c r="DA6" s="22">
        <f t="shared" si="11"/>
        <v>42.72</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73628</v>
      </c>
      <c r="D7" s="24">
        <v>47</v>
      </c>
      <c r="E7" s="24">
        <v>1</v>
      </c>
      <c r="F7" s="24">
        <v>0</v>
      </c>
      <c r="G7" s="24">
        <v>0</v>
      </c>
      <c r="H7" s="24" t="s">
        <v>94</v>
      </c>
      <c r="I7" s="24" t="s">
        <v>95</v>
      </c>
      <c r="J7" s="24" t="s">
        <v>96</v>
      </c>
      <c r="K7" s="24" t="s">
        <v>97</v>
      </c>
      <c r="L7" s="24" t="s">
        <v>98</v>
      </c>
      <c r="M7" s="24" t="s">
        <v>99</v>
      </c>
      <c r="N7" s="25" t="s">
        <v>100</v>
      </c>
      <c r="O7" s="25" t="s">
        <v>101</v>
      </c>
      <c r="P7" s="25">
        <v>83.2</v>
      </c>
      <c r="Q7" s="25">
        <v>3980</v>
      </c>
      <c r="R7" s="25">
        <v>5289</v>
      </c>
      <c r="S7" s="25">
        <v>317.04000000000002</v>
      </c>
      <c r="T7" s="25">
        <v>16.68</v>
      </c>
      <c r="U7" s="25">
        <v>4352</v>
      </c>
      <c r="V7" s="25">
        <v>317</v>
      </c>
      <c r="W7" s="25">
        <v>13.73</v>
      </c>
      <c r="X7" s="25">
        <v>77.489999999999995</v>
      </c>
      <c r="Y7" s="25">
        <v>73.94</v>
      </c>
      <c r="Z7" s="25">
        <v>73.489999999999995</v>
      </c>
      <c r="AA7" s="25">
        <v>70.56</v>
      </c>
      <c r="AB7" s="25">
        <v>73.88</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1150.78</v>
      </c>
      <c r="BF7" s="25">
        <v>1045.28</v>
      </c>
      <c r="BG7" s="25">
        <v>958.77</v>
      </c>
      <c r="BH7" s="25">
        <v>860.38</v>
      </c>
      <c r="BI7" s="25">
        <v>755.53</v>
      </c>
      <c r="BJ7" s="25">
        <v>1061.58</v>
      </c>
      <c r="BK7" s="25">
        <v>1007.7</v>
      </c>
      <c r="BL7" s="25">
        <v>1018.52</v>
      </c>
      <c r="BM7" s="25">
        <v>949.61</v>
      </c>
      <c r="BN7" s="25">
        <v>918.84</v>
      </c>
      <c r="BO7" s="25">
        <v>940.88</v>
      </c>
      <c r="BP7" s="25">
        <v>57.42</v>
      </c>
      <c r="BQ7" s="25">
        <v>58.25</v>
      </c>
      <c r="BR7" s="25">
        <v>57.46</v>
      </c>
      <c r="BS7" s="25">
        <v>55.83</v>
      </c>
      <c r="BT7" s="25">
        <v>54.96</v>
      </c>
      <c r="BU7" s="25">
        <v>58.52</v>
      </c>
      <c r="BV7" s="25">
        <v>59.22</v>
      </c>
      <c r="BW7" s="25">
        <v>58.79</v>
      </c>
      <c r="BX7" s="25">
        <v>58.41</v>
      </c>
      <c r="BY7" s="25">
        <v>58.27</v>
      </c>
      <c r="BZ7" s="25">
        <v>54.59</v>
      </c>
      <c r="CA7" s="25">
        <v>400.87</v>
      </c>
      <c r="CB7" s="25">
        <v>388.99</v>
      </c>
      <c r="CC7" s="25">
        <v>402.38</v>
      </c>
      <c r="CD7" s="25">
        <v>423.17</v>
      </c>
      <c r="CE7" s="25">
        <v>436.17</v>
      </c>
      <c r="CF7" s="25">
        <v>296.3</v>
      </c>
      <c r="CG7" s="25">
        <v>292.89999999999998</v>
      </c>
      <c r="CH7" s="25">
        <v>298.25</v>
      </c>
      <c r="CI7" s="25">
        <v>303.27999999999997</v>
      </c>
      <c r="CJ7" s="25">
        <v>303.81</v>
      </c>
      <c r="CK7" s="25">
        <v>301.2</v>
      </c>
      <c r="CL7" s="25">
        <v>100</v>
      </c>
      <c r="CM7" s="25">
        <v>97</v>
      </c>
      <c r="CN7" s="25">
        <v>91.94</v>
      </c>
      <c r="CO7" s="25">
        <v>83.41</v>
      </c>
      <c r="CP7" s="25">
        <v>81.2</v>
      </c>
      <c r="CQ7" s="25">
        <v>57.3</v>
      </c>
      <c r="CR7" s="25">
        <v>56.76</v>
      </c>
      <c r="CS7" s="25">
        <v>56.04</v>
      </c>
      <c r="CT7" s="25">
        <v>58.52</v>
      </c>
      <c r="CU7" s="25">
        <v>58.88</v>
      </c>
      <c r="CV7" s="25">
        <v>56.42</v>
      </c>
      <c r="CW7" s="25">
        <v>35.9</v>
      </c>
      <c r="CX7" s="25">
        <v>37.96</v>
      </c>
      <c r="CY7" s="25">
        <v>38.72</v>
      </c>
      <c r="CZ7" s="25">
        <v>41.91</v>
      </c>
      <c r="DA7" s="25">
        <v>42.72</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星正智</cp:lastModifiedBy>
  <cp:lastPrinted>2023-02-09T23:42:42Z</cp:lastPrinted>
  <dcterms:created xsi:type="dcterms:W3CDTF">2022-12-01T01:09:14Z</dcterms:created>
  <dcterms:modified xsi:type="dcterms:W3CDTF">2023-02-10T00:00:07Z</dcterms:modified>
  <cp:category/>
</cp:coreProperties>
</file>