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N:\上下水道課\suidou\報告・回答関係\2022\20230127〆 公営企業に係る経営比較分析表の分析等について\"/>
    </mc:Choice>
  </mc:AlternateContent>
  <xr:revisionPtr revIDLastSave="0" documentId="13_ncr:1_{4D2F6D39-3889-4D03-9BF7-1E05AD79A476}" xr6:coauthVersionLast="36" xr6:coauthVersionMax="36" xr10:uidLastSave="{00000000-0000-0000-0000-000000000000}"/>
  <workbookProtection workbookAlgorithmName="SHA-512" workbookHashValue="1shyaomH13ri7RQSeuB2OU56wvBHLr8ImCEaRH+X0d/EkgVeRkBIcY0dAj3O3runTFAYMDsfXJ34pIdgSzH54g==" workbookSaltValue="rm1LwT4uxzVZNmsLkfwMw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<sst xmlns="http://schemas.openxmlformats.org/spreadsheetml/2006/main" count="228" uniqueCount="114">
  <si>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</si>
  <si>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</si>
  <si>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</si>
  <si>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</si>
  <si>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</si>
  <si>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</si>
  <si>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</si>
  <si>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</si>
  <si>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</si>
  <si>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</si>
  <si>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</si>
  <si>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</si>
  <si>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</si>
  <si>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</si>
  <si>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</si>
  <si>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</si>
  <si>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</si>
  <si>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</si>
  <si>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</si>
  <si>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</si>
  <si>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</si>
  <si>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</si>
  <si>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</si>
  <si>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</si>
  <si>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</si>
  <si>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</si>
  <si>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</si>
  <si>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</si>
  <si>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</si>
  <si>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</si>
  <si>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</si>
  <si>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</si>
  <si>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</si>
  <si>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</si>
  <si>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</si>
  <si>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</si>
  <si>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</si>
  <si>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</si>
  <si>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</si>
  <si>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</si>
  <si>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</si>
  <si>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</si>
  <si>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</si>
  <si>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</si>
  <si>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</si>
  <si>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</si>
  <si>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</si>
  <si>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</si>
  <si>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</si>
  <si>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</si>
  <si>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</si>
  <si>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</si>
  <si>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</si>
  <si>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</si>
  <si>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</si>
  <si>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</si>
  <si>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</si>
  <si>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</si>
  <si>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</si>
  <si>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</si>
  <si>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</si>
  <si>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</si>
  <si>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</si>
  <si>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</si>
  <si>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</si>
  <si>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</si>
  <si>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</si>
  <si>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</si>
  <si>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</si>
  <si>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</si>
  <si>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</si>
  <si>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</si>
  <si>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</si>
  <si>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</si>
  <si>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</si>
  <si>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</si>
  <si>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</si>
  <si>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</si>
  <si>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</si>
  <si>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</si>
  <si>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</si>
  <si>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</si>
  <si>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</si>
  <si>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</si>
  <si>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</si>
  <si>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</si>
  <si>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</si>
  <si>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</si>
  <si>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</si>
  <si>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</si>
  <si>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</si>
  <si>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</si>
  <si>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</si>
  <si>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</si>
  <si>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</si>
  <si>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</si>
  <si>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</si>
  <si>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</si>
  <si>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</si>
  <si>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</si>
  <si>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</si>
  <si>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</si>
  <si>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</si>
  <si>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</si>
  <si>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</si>
  <si>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</si>
  <si>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</si>
  <si>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</si>
  <si>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</si>
  <si>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</si>
  <si>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</si>
  <si>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②、③現在のところ管路経年管は残存していないが更新間近な管路についてはアセットマネジメントの結果を基にした計画的な改良、更新を図っていく必要がある。</t>
    <rPh sb="4" eb="6">
      <t>ゲンザイ</t>
    </rPh>
    <rPh sb="10" eb="12">
      <t>カンロ</t>
    </rPh>
    <rPh sb="12" eb="14">
      <t>ケイネン</t>
    </rPh>
    <rPh sb="14" eb="15">
      <t>カン</t>
    </rPh>
    <rPh sb="16" eb="18">
      <t>ザンゾン</t>
    </rPh>
    <rPh sb="24" eb="26">
      <t>コウシン</t>
    </rPh>
    <rPh sb="26" eb="28">
      <t>マヂカ</t>
    </rPh>
    <rPh sb="29" eb="31">
      <t>カンロ</t>
    </rPh>
    <rPh sb="47" eb="49">
      <t>ケッカ</t>
    </rPh>
    <rPh sb="50" eb="51">
      <t>モト</t>
    </rPh>
    <rPh sb="54" eb="57">
      <t>ケイカクテキ</t>
    </rPh>
    <rPh sb="58" eb="60">
      <t>カイリョウ</t>
    </rPh>
    <rPh sb="61" eb="63">
      <t>コウシン</t>
    </rPh>
    <rPh sb="64" eb="65">
      <t>ハカ</t>
    </rPh>
    <rPh sb="69" eb="71">
      <t>ヒツヨウ</t>
    </rPh>
    <phoneticPr fontId="4"/>
  </si>
  <si>
    <t>　経営の健全化、効率性については概ね良好であると考えられる。
　老朽化については優先順位や投資規模等を考慮しつつ、施設の改良、更新を進め施設の効率性を高めながら将来の経営体制や投資のあり方について検討していく必要があると考えられる。
　今後も経費縮減と収入確保に努め、中長期的な視点の基、料金収入と企業債借入のバランスに配慮しながら財源を確保することで持続可能な経営を維持するよう努める。</t>
    <rPh sb="1" eb="3">
      <t>ケイエイ</t>
    </rPh>
    <rPh sb="4" eb="7">
      <t>ケンゼンカ</t>
    </rPh>
    <rPh sb="8" eb="11">
      <t>コウリツセイ</t>
    </rPh>
    <rPh sb="16" eb="17">
      <t>オオム</t>
    </rPh>
    <rPh sb="18" eb="20">
      <t>リョウコウ</t>
    </rPh>
    <rPh sb="24" eb="25">
      <t>カンガ</t>
    </rPh>
    <rPh sb="32" eb="35">
      <t>ロウキュウカ</t>
    </rPh>
    <rPh sb="40" eb="42">
      <t>ユウセン</t>
    </rPh>
    <rPh sb="42" eb="44">
      <t>ジュンイ</t>
    </rPh>
    <rPh sb="45" eb="47">
      <t>トウシ</t>
    </rPh>
    <rPh sb="47" eb="49">
      <t>キボ</t>
    </rPh>
    <rPh sb="49" eb="50">
      <t>トウ</t>
    </rPh>
    <rPh sb="51" eb="53">
      <t>コウリョ</t>
    </rPh>
    <rPh sb="57" eb="59">
      <t>シセツ</t>
    </rPh>
    <rPh sb="60" eb="62">
      <t>カイリョウ</t>
    </rPh>
    <rPh sb="63" eb="65">
      <t>コウシン</t>
    </rPh>
    <rPh sb="66" eb="67">
      <t>スス</t>
    </rPh>
    <rPh sb="68" eb="70">
      <t>シセツ</t>
    </rPh>
    <rPh sb="71" eb="74">
      <t>コウリツセイ</t>
    </rPh>
    <rPh sb="75" eb="76">
      <t>タカ</t>
    </rPh>
    <rPh sb="80" eb="82">
      <t>ショウライ</t>
    </rPh>
    <rPh sb="83" eb="85">
      <t>ケイエイ</t>
    </rPh>
    <rPh sb="85" eb="87">
      <t>タイセイ</t>
    </rPh>
    <rPh sb="88" eb="90">
      <t>トウシ</t>
    </rPh>
    <rPh sb="93" eb="94">
      <t>カタ</t>
    </rPh>
    <rPh sb="98" eb="100">
      <t>ケントウ</t>
    </rPh>
    <rPh sb="104" eb="106">
      <t>ヒツヨウ</t>
    </rPh>
    <rPh sb="110" eb="111">
      <t>カンガ</t>
    </rPh>
    <rPh sb="118" eb="120">
      <t>コンゴ</t>
    </rPh>
    <rPh sb="121" eb="123">
      <t>ケイヒ</t>
    </rPh>
    <rPh sb="123" eb="125">
      <t>シュクゲン</t>
    </rPh>
    <rPh sb="126" eb="128">
      <t>シュウニュウ</t>
    </rPh>
    <rPh sb="128" eb="130">
      <t>カクホ</t>
    </rPh>
    <rPh sb="131" eb="132">
      <t>ツト</t>
    </rPh>
    <rPh sb="134" eb="138">
      <t>チュウチョウキテキ</t>
    </rPh>
    <rPh sb="139" eb="141">
      <t>シテン</t>
    </rPh>
    <rPh sb="142" eb="143">
      <t>モト</t>
    </rPh>
    <rPh sb="144" eb="146">
      <t>リョウキン</t>
    </rPh>
    <rPh sb="146" eb="148">
      <t>シュウニュウ</t>
    </rPh>
    <rPh sb="149" eb="151">
      <t>キギョウ</t>
    </rPh>
    <rPh sb="151" eb="152">
      <t>サイ</t>
    </rPh>
    <rPh sb="152" eb="154">
      <t>カリイレ</t>
    </rPh>
    <rPh sb="160" eb="162">
      <t>ハイリョ</t>
    </rPh>
    <rPh sb="166" eb="168">
      <t>ザイゲン</t>
    </rPh>
    <rPh sb="169" eb="171">
      <t>カクホ</t>
    </rPh>
    <rPh sb="176" eb="178">
      <t>ジゾク</t>
    </rPh>
    <rPh sb="178" eb="180">
      <t>カノウ</t>
    </rPh>
    <rPh sb="181" eb="183">
      <t>ケイエイ</t>
    </rPh>
    <rPh sb="184" eb="186">
      <t>イジ</t>
    </rPh>
    <rPh sb="190" eb="191">
      <t>ツト</t>
    </rPh>
    <phoneticPr fontId="4"/>
  </si>
  <si>
    <t>　①経常収支比率は100％を上回っており、健全な経営活動を行っていると考えられる。今後は、人口減少時代を迎え、水道料金収入の減少が想定されることから営業活動に要する費用の抑制に努めたい。
　②累積欠損金の発生していない状況から全体的に健全な経営状況にあるといえる。
　④企業債残高対給水収益比率は、類似団体と比較して低い傾向にあるが、今後は施設整備、老朽管の更新が発生してくることが予想されるため適正な企業債の借り入れに努める。
　⑦施設利用率は、類似団体を上回っており、施設を効率的に活用している状況にあると考えられる。
　⑧有収率は類似団体を下回っているため今後も引き続き早期の漏水箇所の発見、修繕に努めたい。</t>
    <rPh sb="2" eb="4">
      <t>ケイジョウ</t>
    </rPh>
    <rPh sb="4" eb="6">
      <t>シュウシ</t>
    </rPh>
    <rPh sb="6" eb="8">
      <t>ヒリツ</t>
    </rPh>
    <rPh sb="14" eb="16">
      <t>ウワマワ</t>
    </rPh>
    <rPh sb="21" eb="23">
      <t>ケンゼン</t>
    </rPh>
    <rPh sb="24" eb="26">
      <t>ケイエイ</t>
    </rPh>
    <rPh sb="26" eb="28">
      <t>カツドウ</t>
    </rPh>
    <rPh sb="29" eb="30">
      <t>オコナ</t>
    </rPh>
    <rPh sb="35" eb="36">
      <t>カンガ</t>
    </rPh>
    <rPh sb="41" eb="43">
      <t>コンゴ</t>
    </rPh>
    <rPh sb="45" eb="47">
      <t>ジンコウ</t>
    </rPh>
    <rPh sb="47" eb="49">
      <t>ゲンショウ</t>
    </rPh>
    <rPh sb="49" eb="51">
      <t>ジダイ</t>
    </rPh>
    <rPh sb="52" eb="53">
      <t>ムカ</t>
    </rPh>
    <rPh sb="55" eb="57">
      <t>スイドウ</t>
    </rPh>
    <rPh sb="57" eb="59">
      <t>リョウキン</t>
    </rPh>
    <rPh sb="59" eb="61">
      <t>シュウニュウ</t>
    </rPh>
    <rPh sb="62" eb="64">
      <t>ゲンショウ</t>
    </rPh>
    <rPh sb="65" eb="67">
      <t>ソウテイ</t>
    </rPh>
    <rPh sb="74" eb="76">
      <t>エイギョウ</t>
    </rPh>
    <rPh sb="76" eb="78">
      <t>カツドウ</t>
    </rPh>
    <rPh sb="79" eb="80">
      <t>ヨウ</t>
    </rPh>
    <rPh sb="82" eb="84">
      <t>ヒヨウ</t>
    </rPh>
    <rPh sb="85" eb="87">
      <t>ヨクセイ</t>
    </rPh>
    <rPh sb="88" eb="89">
      <t>ツト</t>
    </rPh>
    <rPh sb="96" eb="98">
      <t>ルイセキ</t>
    </rPh>
    <rPh sb="98" eb="100">
      <t>ケッソン</t>
    </rPh>
    <rPh sb="100" eb="101">
      <t>キン</t>
    </rPh>
    <rPh sb="102" eb="104">
      <t>ハッセイ</t>
    </rPh>
    <rPh sb="109" eb="111">
      <t>ジョウキョウ</t>
    </rPh>
    <rPh sb="113" eb="116">
      <t>ゼンタイテキ</t>
    </rPh>
    <rPh sb="117" eb="119">
      <t>ケンゼン</t>
    </rPh>
    <rPh sb="120" eb="122">
      <t>ケイエイ</t>
    </rPh>
    <rPh sb="122" eb="124">
      <t>ジョウキョウ</t>
    </rPh>
    <rPh sb="135" eb="137">
      <t>キギョウ</t>
    </rPh>
    <rPh sb="137" eb="138">
      <t>サイ</t>
    </rPh>
    <rPh sb="138" eb="140">
      <t>ザンダカ</t>
    </rPh>
    <rPh sb="140" eb="141">
      <t>タイ</t>
    </rPh>
    <rPh sb="141" eb="143">
      <t>キュウスイ</t>
    </rPh>
    <rPh sb="143" eb="145">
      <t>シュウエキ</t>
    </rPh>
    <rPh sb="145" eb="147">
      <t>ヒリツ</t>
    </rPh>
    <rPh sb="149" eb="151">
      <t>ルイジ</t>
    </rPh>
    <rPh sb="151" eb="153">
      <t>ダンタイ</t>
    </rPh>
    <rPh sb="154" eb="156">
      <t>ヒカク</t>
    </rPh>
    <rPh sb="158" eb="159">
      <t>ヒク</t>
    </rPh>
    <rPh sb="160" eb="162">
      <t>ケイコウ</t>
    </rPh>
    <rPh sb="167" eb="169">
      <t>コンゴ</t>
    </rPh>
    <rPh sb="170" eb="172">
      <t>シセツ</t>
    </rPh>
    <rPh sb="172" eb="174">
      <t>セイビ</t>
    </rPh>
    <rPh sb="175" eb="177">
      <t>ロウキュウ</t>
    </rPh>
    <rPh sb="177" eb="178">
      <t>カン</t>
    </rPh>
    <rPh sb="179" eb="181">
      <t>コウシン</t>
    </rPh>
    <rPh sb="182" eb="184">
      <t>ハッセイ</t>
    </rPh>
    <rPh sb="191" eb="193">
      <t>ヨソウ</t>
    </rPh>
    <rPh sb="198" eb="200">
      <t>テキセイ</t>
    </rPh>
    <rPh sb="201" eb="203">
      <t>キギョウ</t>
    </rPh>
    <rPh sb="203" eb="204">
      <t>サイ</t>
    </rPh>
    <rPh sb="205" eb="206">
      <t>カ</t>
    </rPh>
    <rPh sb="207" eb="208">
      <t>イ</t>
    </rPh>
    <rPh sb="210" eb="211">
      <t>ツト</t>
    </rPh>
    <rPh sb="217" eb="219">
      <t>シセツ</t>
    </rPh>
    <rPh sb="219" eb="221">
      <t>リヨウ</t>
    </rPh>
    <rPh sb="221" eb="222">
      <t>リツ</t>
    </rPh>
    <rPh sb="224" eb="226">
      <t>ルイジ</t>
    </rPh>
    <rPh sb="226" eb="228">
      <t>ダンタイ</t>
    </rPh>
    <rPh sb="229" eb="231">
      <t>ウワマワ</t>
    </rPh>
    <rPh sb="236" eb="238">
      <t>シセツ</t>
    </rPh>
    <rPh sb="239" eb="242">
      <t>コウリツテキ</t>
    </rPh>
    <rPh sb="243" eb="245">
      <t>カツヨウ</t>
    </rPh>
    <rPh sb="249" eb="251">
      <t>ジョウキョウ</t>
    </rPh>
    <rPh sb="255" eb="256">
      <t>カンガ</t>
    </rPh>
    <rPh sb="264" eb="267">
      <t>ユウシュウリツ</t>
    </rPh>
    <rPh sb="268" eb="270">
      <t>ルイジ</t>
    </rPh>
    <rPh sb="270" eb="272">
      <t>ダンタイ</t>
    </rPh>
    <rPh sb="273" eb="275">
      <t>シタマワ</t>
    </rPh>
    <rPh sb="281" eb="283">
      <t>コンゴ</t>
    </rPh>
    <rPh sb="284" eb="285">
      <t>ヒ</t>
    </rPh>
    <rPh sb="286" eb="287">
      <t>ツヅ</t>
    </rPh>
    <rPh sb="288" eb="290">
      <t>ソウキ</t>
    </rPh>
    <rPh sb="291" eb="293">
      <t>ロウスイ</t>
    </rPh>
    <rPh sb="293" eb="295">
      <t>カショ</t>
    </rPh>
    <rPh sb="296" eb="298">
      <t>ハッケン</t>
    </rPh>
    <rPh sb="299" eb="301">
      <t>シュウゼン</t>
    </rPh>
    <rPh sb="302" eb="30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</si>
</sst>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0.23</c:v>
                </c:pt>
                <c:pt idx="1">
                  <c:v>0.47</c:v>
                </c:pt>
                <c:pt idx="2">
                  <c:v>0.04</c:v>
                </c:pt>
                <c:pt idx="3" formatCode="#,##0.00;&quot;△&quot;#,##0.00">
                  <c:v>0</c:v>
                </c:pt>
                <c:pt idx="4" formatCode="#,##0.00;&quot;△&quot;#,##0.00">
                  <c:v>0</c:v>
                </c:pt>
              </c:numCache>
            </c:numRef>
          </c:val>
          <c:extLst>
            <c:ext xmlns:c16="http://schemas.microsoft.com/office/drawing/2014/chart" uri="{C3380CC4-5D6E-409C-BE32-E72D297353CC}">
              <c16:uniqueId val="{00000000-797F-4665-BB6D-4995C599C3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797F-4665-BB6D-4995C599C3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57.39</c:v>
                </c:pt>
                <c:pt idx="1">
                  <c:v>57.56</c:v>
                </c:pt>
                <c:pt idx="2">
                  <c:v>60.19</c:v>
                </c:pt>
                <c:pt idx="3">
                  <c:v>60.4</c:v>
                </c:pt>
                <c:pt idx="4">
                  <c:v>59.76</c:v>
                </c:pt>
              </c:numCache>
            </c:numRef>
          </c:val>
          <c:extLst>
            <c:ext xmlns:c16="http://schemas.microsoft.com/office/drawing/2014/chart" uri="{C3380CC4-5D6E-409C-BE32-E72D297353CC}">
              <c16:uniqueId val="{00000000-D8E6-43CC-AD91-C20A1F8178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D8E6-43CC-AD91-C20A1F8178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78.81</c:v>
                </c:pt>
                <c:pt idx="1">
                  <c:v>79.489999999999995</c:v>
                </c:pt>
                <c:pt idx="2">
                  <c:v>75.88</c:v>
                </c:pt>
                <c:pt idx="3">
                  <c:v>78.02</c:v>
                </c:pt>
                <c:pt idx="4">
                  <c:v>79.400000000000006</c:v>
                </c:pt>
              </c:numCache>
            </c:numRef>
          </c:val>
          <c:extLst>
            <c:ext xmlns:c16="http://schemas.microsoft.com/office/drawing/2014/chart" uri="{C3380CC4-5D6E-409C-BE32-E72D297353CC}">
              <c16:uniqueId val="{00000000-EE83-48E1-86C7-9CCDDB3D60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EE83-48E1-86C7-9CCDDB3D60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130.29</c:v>
                </c:pt>
                <c:pt idx="1">
                  <c:v>115.98</c:v>
                </c:pt>
                <c:pt idx="2">
                  <c:v>114.57</c:v>
                </c:pt>
                <c:pt idx="3">
                  <c:v>115.67</c:v>
                </c:pt>
                <c:pt idx="4">
                  <c:v>113.08</c:v>
                </c:pt>
              </c:numCache>
            </c:numRef>
          </c:val>
          <c:extLst>
            <c:ext xmlns:c16="http://schemas.microsoft.com/office/drawing/2014/chart" uri="{C3380CC4-5D6E-409C-BE32-E72D297353CC}">
              <c16:uniqueId val="{00000000-0072-4F5A-A020-95A87BB585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0072-4F5A-A020-95A87BB585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46.52</c:v>
                </c:pt>
                <c:pt idx="1">
                  <c:v>46.63</c:v>
                </c:pt>
                <c:pt idx="2">
                  <c:v>46.81</c:v>
                </c:pt>
                <c:pt idx="3">
                  <c:v>47.9</c:v>
                </c:pt>
                <c:pt idx="4">
                  <c:v>46.63</c:v>
                </c:pt>
              </c:numCache>
            </c:numRef>
          </c:val>
          <c:extLst>
            <c:ext xmlns:c16="http://schemas.microsoft.com/office/drawing/2014/chart" uri="{C3380CC4-5D6E-409C-BE32-E72D297353CC}">
              <c16:uniqueId val="{00000000-8FC5-4543-8539-ECC29FAD3A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8FC5-4543-8539-ECC29FAD3A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29-4801-B4F9-AA48B286EF1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C929-4801-B4F9-AA48B286EF1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E2-4284-826C-BC68B9E1D1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F0E2-4284-826C-BC68B9E1D1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493.68</c:v>
                </c:pt>
                <c:pt idx="1">
                  <c:v>647.79999999999995</c:v>
                </c:pt>
                <c:pt idx="2">
                  <c:v>950.06</c:v>
                </c:pt>
                <c:pt idx="3">
                  <c:v>971.81</c:v>
                </c:pt>
                <c:pt idx="4">
                  <c:v>933</c:v>
                </c:pt>
              </c:numCache>
            </c:numRef>
          </c:val>
          <c:extLst>
            <c:ext xmlns:c16="http://schemas.microsoft.com/office/drawing/2014/chart" uri="{C3380CC4-5D6E-409C-BE32-E72D297353CC}">
              <c16:uniqueId val="{00000000-E273-4A47-BEE0-70E2424D32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E273-4A47-BEE0-70E2424D32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174.2</c:v>
                </c:pt>
                <c:pt idx="1">
                  <c:v>200.3</c:v>
                </c:pt>
                <c:pt idx="2">
                  <c:v>229.85</c:v>
                </c:pt>
                <c:pt idx="3">
                  <c:v>220.22</c:v>
                </c:pt>
                <c:pt idx="4">
                  <c:v>303.74</c:v>
                </c:pt>
              </c:numCache>
            </c:numRef>
          </c:val>
          <c:extLst>
            <c:ext xmlns:c16="http://schemas.microsoft.com/office/drawing/2014/chart" uri="{C3380CC4-5D6E-409C-BE32-E72D297353CC}">
              <c16:uniqueId val="{00000000-FBCD-41A0-A97B-5F2820F54B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FBCD-41A0-A97B-5F2820F54B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119.64</c:v>
                </c:pt>
                <c:pt idx="1">
                  <c:v>104.85</c:v>
                </c:pt>
                <c:pt idx="2">
                  <c:v>107.17</c:v>
                </c:pt>
                <c:pt idx="3">
                  <c:v>108.59</c:v>
                </c:pt>
                <c:pt idx="4">
                  <c:v>104.06</c:v>
                </c:pt>
              </c:numCache>
            </c:numRef>
          </c:val>
          <c:extLst>
            <c:ext xmlns:c16="http://schemas.microsoft.com/office/drawing/2014/chart" uri="{C3380CC4-5D6E-409C-BE32-E72D297353CC}">
              <c16:uniqueId val="{00000000-B65F-4E03-BCE9-1ED359C4AC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B65F-4E03-BCE9-1ED359C4AC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118.93</c:v>
                </c:pt>
                <c:pt idx="1">
                  <c:v>135.94999999999999</c:v>
                </c:pt>
                <c:pt idx="2">
                  <c:v>133.6</c:v>
                </c:pt>
                <c:pt idx="3">
                  <c:v>130.80000000000001</c:v>
                </c:pt>
                <c:pt idx="4">
                  <c:v>137.49</c:v>
                </c:pt>
              </c:numCache>
            </c:numRef>
          </c:val>
          <c:extLst>
            <c:ext xmlns:c16="http://schemas.microsoft.com/office/drawing/2014/chart" uri="{C3380CC4-5D6E-409C-BE32-E72D297353CC}">
              <c16:uniqueId val="{00000000-4297-47D5-9C12-9DFD6BEEFC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297-47D5-9C12-9DFD6BEEFC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D33" sqref="CD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福島県　西郷村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20201</v>
      </c>
      <c r="AM8" s="59"/>
      <c r="AN8" s="59"/>
      <c r="AO8" s="59"/>
      <c r="AP8" s="59"/>
      <c r="AQ8" s="59"/>
      <c r="AR8" s="59"/>
      <c r="AS8" s="59"/>
      <c r="AT8" s="56">
        <f>データ!$S$6</f>
        <v>192.06</v>
      </c>
      <c r="AU8" s="57"/>
      <c r="AV8" s="57"/>
      <c r="AW8" s="57"/>
      <c r="AX8" s="57"/>
      <c r="AY8" s="57"/>
      <c r="AZ8" s="57"/>
      <c r="BA8" s="57"/>
      <c r="BB8" s="46">
        <f>データ!$T$6</f>
        <v>105.18</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76.709999999999994</v>
      </c>
      <c r="J10" s="57"/>
      <c r="K10" s="57"/>
      <c r="L10" s="57"/>
      <c r="M10" s="57"/>
      <c r="N10" s="57"/>
      <c r="O10" s="58"/>
      <c r="P10" s="46">
        <f>データ!$P$6</f>
        <v>96.73</v>
      </c>
      <c r="Q10" s="46"/>
      <c r="R10" s="46"/>
      <c r="S10" s="46"/>
      <c r="T10" s="46"/>
      <c r="U10" s="46"/>
      <c r="V10" s="46"/>
      <c r="W10" s="59">
        <f>データ!$Q$6</f>
        <v>2640</v>
      </c>
      <c r="X10" s="59"/>
      <c r="Y10" s="59"/>
      <c r="Z10" s="59"/>
      <c r="AA10" s="59"/>
      <c r="AB10" s="59"/>
      <c r="AC10" s="59"/>
      <c r="AD10" s="2"/>
      <c r="AE10" s="2"/>
      <c r="AF10" s="2"/>
      <c r="AG10" s="2"/>
      <c r="AH10" s="2"/>
      <c r="AI10" s="2"/>
      <c r="AJ10" s="2"/>
      <c r="AK10" s="2"/>
      <c r="AL10" s="59">
        <f>データ!$U$6</f>
        <v>19495</v>
      </c>
      <c r="AM10" s="59"/>
      <c r="AN10" s="59"/>
      <c r="AO10" s="59"/>
      <c r="AP10" s="59"/>
      <c r="AQ10" s="59"/>
      <c r="AR10" s="59"/>
      <c r="AS10" s="59"/>
      <c r="AT10" s="56">
        <f>データ!$V$6</f>
        <v>66.2</v>
      </c>
      <c r="AU10" s="57"/>
      <c r="AV10" s="57"/>
      <c r="AW10" s="57"/>
      <c r="AX10" s="57"/>
      <c r="AY10" s="57"/>
      <c r="AZ10" s="57"/>
      <c r="BA10" s="57"/>
      <c r="BB10" s="46">
        <f>データ!$W$6</f>
        <v>294.49</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jbmweA9tOkmy1f4CkZgk4xRw66/YDWkYemy8whpwmU5m/j771JSdC3TkYaj/Xwa70M7pXUT2C6xYjqnjE1Qow==" saltValue="coS+rQSjck0n4khmP/YrB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74616</v>
      </c>
      <c r="D6" s="20">
        <f t="shared" si="3"/>
        <v>46</v>
      </c>
      <c r="E6" s="20">
        <f t="shared" si="3"/>
        <v>1</v>
      </c>
      <c r="F6" s="20">
        <f t="shared" si="3"/>
        <v>0</v>
      </c>
      <c r="G6" s="20">
        <f t="shared" si="3"/>
        <v>1</v>
      </c>
      <c r="H6" s="20" t="str">
        <f t="shared" si="3"/>
        <v>福島県　西郷村</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76.709999999999994</v>
      </c>
      <c r="P6" s="21">
        <f t="shared" si="3"/>
        <v>96.73</v>
      </c>
      <c r="Q6" s="21">
        <f t="shared" si="3"/>
        <v>2640</v>
      </c>
      <c r="R6" s="21">
        <f t="shared" si="3"/>
        <v>20201</v>
      </c>
      <c r="S6" s="21">
        <f t="shared" si="3"/>
        <v>192.06</v>
      </c>
      <c r="T6" s="21">
        <f t="shared" si="3"/>
        <v>105.18</v>
      </c>
      <c r="U6" s="21">
        <f t="shared" si="3"/>
        <v>19495</v>
      </c>
      <c r="V6" s="21">
        <f t="shared" si="3"/>
        <v>66.2</v>
      </c>
      <c r="W6" s="21">
        <f t="shared" si="3"/>
        <v>294.49</v>
      </c>
      <c r="X6" s="22">
        <f>IF(X7="",NA(),X7)</f>
        <v>130.29</v>
      </c>
      <c r="Y6" s="22">
        <f t="shared" ref="Y6:AG6" si="4">IF(Y7="",NA(),Y7)</f>
        <v>115.98</v>
      </c>
      <c r="Z6" s="22">
        <f t="shared" si="4"/>
        <v>114.57</v>
      </c>
      <c r="AA6" s="22">
        <f t="shared" si="4"/>
        <v>115.67</v>
      </c>
      <c r="AB6" s="22">
        <f t="shared" si="4"/>
        <v>113.08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493.68</v>
      </c>
      <c r="AU6" s="22">
        <f t="shared" ref="AU6:BC6" si="6">IF(AU7="",NA(),AU7)</f>
        <v>647.79999999999995</v>
      </c>
      <c r="AV6" s="22">
        <f t="shared" si="6"/>
        <v>950.06</v>
      </c>
      <c r="AW6" s="22">
        <f t="shared" si="6"/>
        <v>971.81</v>
      </c>
      <c r="AX6" s="22">
        <f t="shared" si="6"/>
        <v>933</v>
      </c>
      <c r="AY6" s="22">
        <f t="shared" si="6"/>
        <v>359.47</v>
      </c>
      <c r="AZ6" s="22">
        <f t="shared" si="6"/>
        <v>369.69</v>
      </c>
      <c r="BA6" s="22">
        <f t="shared" si="6"/>
        <v>379.08</v>
      </c>
      <c r="BB6" s="22">
        <f t="shared" si="6"/>
        <v>367.55</v>
      </c>
      <c r="BC6" s="22">
        <f t="shared" si="6"/>
        <v>378.56</v>
      </c>
      <c r="BD6" s="21" t="str">
        <f>IF(BD7="","",IF(BD7="-","【-】","【"&amp;SUBSTITUTE(TEXT(BD7,"#,##0.00"),"-","△")&amp;"】"))</f>
        <v>【261.51】</v>
      </c>
      <c r="BE6" s="22">
        <f>IF(BE7="",NA(),BE7)</f>
        <v>174.2</v>
      </c>
      <c r="BF6" s="22">
        <f t="shared" ref="BF6:BN6" si="7">IF(BF7="",NA(),BF7)</f>
        <v>200.3</v>
      </c>
      <c r="BG6" s="22">
        <f t="shared" si="7"/>
        <v>229.85</v>
      </c>
      <c r="BH6" s="22">
        <f t="shared" si="7"/>
        <v>220.22</v>
      </c>
      <c r="BI6" s="22">
        <f t="shared" si="7"/>
        <v>303.74</v>
      </c>
      <c r="BJ6" s="22">
        <f t="shared" si="7"/>
        <v>401.79</v>
      </c>
      <c r="BK6" s="22">
        <f t="shared" si="7"/>
        <v>402.99</v>
      </c>
      <c r="BL6" s="22">
        <f t="shared" si="7"/>
        <v>398.98</v>
      </c>
      <c r="BM6" s="22">
        <f t="shared" si="7"/>
        <v>418.68</v>
      </c>
      <c r="BN6" s="22">
        <f t="shared" si="7"/>
        <v>395.68</v>
      </c>
      <c r="BO6" s="21" t="str">
        <f>IF(BO7="","",IF(BO7="-","【-】","【"&amp;SUBSTITUTE(TEXT(BO7,"#,##0.00"),"-","△")&amp;"】"))</f>
        <v>【265.16】</v>
      </c>
      <c r="BP6" s="22">
        <f>IF(BP7="",NA(),BP7)</f>
        <v>119.64</v>
      </c>
      <c r="BQ6" s="22">
        <f t="shared" ref="BQ6:BY6" si="8">IF(BQ7="",NA(),BQ7)</f>
        <v>104.85</v>
      </c>
      <c r="BR6" s="22">
        <f t="shared" si="8"/>
        <v>107.17</v>
      </c>
      <c r="BS6" s="22">
        <f t="shared" si="8"/>
        <v>108.59</v>
      </c>
      <c r="BT6" s="22">
        <f t="shared" si="8"/>
        <v>104.06</v>
      </c>
      <c r="BU6" s="22">
        <f t="shared" si="8"/>
        <v>100.12</v>
      </c>
      <c r="BV6" s="22">
        <f t="shared" si="8"/>
        <v>98.66</v>
      </c>
      <c r="BW6" s="22">
        <f t="shared" si="8"/>
        <v>98.64</v>
      </c>
      <c r="BX6" s="22">
        <f t="shared" si="8"/>
        <v>94.78</v>
      </c>
      <c r="BY6" s="22">
        <f t="shared" si="8"/>
        <v>97.59</v>
      </c>
      <c r="BZ6" s="21" t="str">
        <f>IF(BZ7="","",IF(BZ7="-","【-】","【"&amp;SUBSTITUTE(TEXT(BZ7,"#,##0.00"),"-","△")&amp;"】"))</f>
        <v>【102.35】</v>
      </c>
      <c r="CA6" s="22">
        <f>IF(CA7="",NA(),CA7)</f>
        <v>118.93</v>
      </c>
      <c r="CB6" s="22">
        <f t="shared" ref="CB6:CJ6" si="9">IF(CB7="",NA(),CB7)</f>
        <v>135.94999999999999</v>
      </c>
      <c r="CC6" s="22">
        <f t="shared" si="9"/>
        <v>133.6</v>
      </c>
      <c r="CD6" s="22">
        <f t="shared" si="9"/>
        <v>130.80000000000001</v>
      </c>
      <c r="CE6" s="22">
        <f t="shared" si="9"/>
        <v>137.49</v>
      </c>
      <c r="CF6" s="22">
        <f t="shared" si="9"/>
        <v>174.97</v>
      </c>
      <c r="CG6" s="22">
        <f t="shared" si="9"/>
        <v>178.59</v>
      </c>
      <c r="CH6" s="22">
        <f t="shared" si="9"/>
        <v>178.92</v>
      </c>
      <c r="CI6" s="22">
        <f t="shared" si="9"/>
        <v>181.3</v>
      </c>
      <c r="CJ6" s="22">
        <f t="shared" si="9"/>
        <v>181.71</v>
      </c>
      <c r="CK6" s="21" t="str">
        <f>IF(CK7="","",IF(CK7="-","【-】","【"&amp;SUBSTITUTE(TEXT(CK7,"#,##0.00"),"-","△")&amp;"】"))</f>
        <v>【167.74】</v>
      </c>
      <c r="CL6" s="22">
        <f>IF(CL7="",NA(),CL7)</f>
        <v>57.39</v>
      </c>
      <c r="CM6" s="22">
        <f t="shared" ref="CM6:CU6" si="10">IF(CM7="",NA(),CM7)</f>
        <v>57.56</v>
      </c>
      <c r="CN6" s="22">
        <f t="shared" si="10"/>
        <v>60.19</v>
      </c>
      <c r="CO6" s="22">
        <f t="shared" si="10"/>
        <v>60.4</v>
      </c>
      <c r="CP6" s="22">
        <f t="shared" si="10"/>
        <v>59.76</v>
      </c>
      <c r="CQ6" s="22">
        <f t="shared" si="10"/>
        <v>55.63</v>
      </c>
      <c r="CR6" s="22">
        <f t="shared" si="10"/>
        <v>55.03</v>
      </c>
      <c r="CS6" s="22">
        <f t="shared" si="10"/>
        <v>55.14</v>
      </c>
      <c r="CT6" s="22">
        <f t="shared" si="10"/>
        <v>55.89</v>
      </c>
      <c r="CU6" s="22">
        <f t="shared" si="10"/>
        <v>55.72</v>
      </c>
      <c r="CV6" s="21" t="str">
        <f>IF(CV7="","",IF(CV7="-","【-】","【"&amp;SUBSTITUTE(TEXT(CV7,"#,##0.00"),"-","△")&amp;"】"))</f>
        <v>【60.29】</v>
      </c>
      <c r="CW6" s="22">
        <f>IF(CW7="",NA(),CW7)</f>
        <v>78.81</v>
      </c>
      <c r="CX6" s="22">
        <f t="shared" ref="CX6:DF6" si="11">IF(CX7="",NA(),CX7)</f>
        <v>79.489999999999995</v>
      </c>
      <c r="CY6" s="22">
        <f t="shared" si="11"/>
        <v>75.88</v>
      </c>
      <c r="CZ6" s="22">
        <f t="shared" si="11"/>
        <v>78.02</v>
      </c>
      <c r="DA6" s="22">
        <f t="shared" si="11"/>
        <v>79.400000000000006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46.52</v>
      </c>
      <c r="DI6" s="22">
        <f t="shared" ref="DI6:DQ6" si="12">IF(DI7="",NA(),DI7)</f>
        <v>46.63</v>
      </c>
      <c r="DJ6" s="22">
        <f t="shared" si="12"/>
        <v>46.81</v>
      </c>
      <c r="DK6" s="22">
        <f t="shared" si="12"/>
        <v>47.9</v>
      </c>
      <c r="DL6" s="22">
        <f t="shared" si="12"/>
        <v>46.63</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1">
        <f t="shared" ref="DT6:EB6" si="13">IF(DT7="",NA(),DT7)</f>
        <v>0</v>
      </c>
      <c r="DU6" s="21">
        <f t="shared" si="13"/>
        <v>0</v>
      </c>
      <c r="DV6" s="21">
        <f t="shared" si="13"/>
        <v>0</v>
      </c>
      <c r="DW6" s="21">
        <f t="shared" si="13"/>
        <v>0</v>
      </c>
      <c r="DX6" s="22">
        <f t="shared" si="13"/>
        <v>13.39</v>
      </c>
      <c r="DY6" s="22">
        <f t="shared" si="13"/>
        <v>14.85</v>
      </c>
      <c r="DZ6" s="22">
        <f t="shared" si="13"/>
        <v>16.88</v>
      </c>
      <c r="EA6" s="22">
        <f t="shared" si="13"/>
        <v>18.28</v>
      </c>
      <c r="EB6" s="22">
        <f t="shared" si="13"/>
        <v>19.61</v>
      </c>
      <c r="EC6" s="21" t="str">
        <f>IF(EC7="","",IF(EC7="-","【-】","【"&amp;SUBSTITUTE(TEXT(EC7,"#,##0.00"),"-","△")&amp;"】"))</f>
        <v>【22.30】</v>
      </c>
      <c r="ED6" s="22">
        <f>IF(ED7="",NA(),ED7)</f>
        <v>0.23</v>
      </c>
      <c r="EE6" s="22">
        <f t="shared" ref="EE6:EM6" si="14">IF(EE7="",NA(),EE7)</f>
        <v>0.47</v>
      </c>
      <c r="EF6" s="22">
        <f t="shared" si="14"/>
        <v>0.04</v>
      </c>
      <c r="EG6" s="21">
        <f t="shared" si="14"/>
        <v>0</v>
      </c>
      <c r="EH6" s="21">
        <f t="shared" si="14"/>
        <v>0</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74616</v>
      </c>
      <c r="D7" s="24">
        <v>46</v>
      </c>
      <c r="E7" s="24">
        <v>1</v>
      </c>
      <c r="F7" s="24">
        <v>0</v>
      </c>
      <c r="G7" s="24">
        <v>1</v>
      </c>
      <c r="H7" s="24" t="s">
        <v>93</v>
      </c>
      <c r="I7" s="24" t="s">
        <v>94</v>
      </c>
      <c r="J7" s="24" t="s">
        <v>95</v>
      </c>
      <c r="K7" s="24" t="s">
        <v>96</v>
      </c>
      <c r="L7" s="24" t="s">
        <v>97</v>
      </c>
      <c r="M7" s="24" t="s">
        <v>98</v>
      </c>
      <c r="N7" s="25" t="s">
        <v>99</v>
      </c>
      <c r="O7" s="25">
        <v>76.709999999999994</v>
      </c>
      <c r="P7" s="25">
        <v>96.73</v>
      </c>
      <c r="Q7" s="25">
        <v>2640</v>
      </c>
      <c r="R7" s="25">
        <v>20201</v>
      </c>
      <c r="S7" s="25">
        <v>192.06</v>
      </c>
      <c r="T7" s="25">
        <v>105.18</v>
      </c>
      <c r="U7" s="25">
        <v>19495</v>
      </c>
      <c r="V7" s="25">
        <v>66.2</v>
      </c>
      <c r="W7" s="25">
        <v>294.49</v>
      </c>
      <c r="X7" s="25">
        <v>130.29</v>
      </c>
      <c r="Y7" s="25">
        <v>115.98</v>
      </c>
      <c r="Z7" s="25">
        <v>114.57</v>
      </c>
      <c r="AA7" s="25">
        <v>115.67</v>
      </c>
      <c r="AB7" s="25">
        <v>113.08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493.68</v>
      </c>
      <c r="AU7" s="25">
        <v>647.79999999999995</v>
      </c>
      <c r="AV7" s="25">
        <v>950.06</v>
      </c>
      <c r="AW7" s="25">
        <v>971.81</v>
      </c>
      <c r="AX7" s="25">
        <v>933</v>
      </c>
      <c r="AY7" s="25">
        <v>359.47</v>
      </c>
      <c r="AZ7" s="25">
        <v>369.69</v>
      </c>
      <c r="BA7" s="25">
        <v>379.08</v>
      </c>
      <c r="BB7" s="25">
        <v>367.55</v>
      </c>
      <c r="BC7" s="25">
        <v>378.56</v>
      </c>
      <c r="BD7" s="25">
        <v>261.51</v>
      </c>
      <c r="BE7" s="25">
        <v>174.2</v>
      </c>
      <c r="BF7" s="25">
        <v>200.3</v>
      </c>
      <c r="BG7" s="25">
        <v>229.85</v>
      </c>
      <c r="BH7" s="25">
        <v>220.22</v>
      </c>
      <c r="BI7" s="25">
        <v>303.74</v>
      </c>
      <c r="BJ7" s="25">
        <v>401.79</v>
      </c>
      <c r="BK7" s="25">
        <v>402.99</v>
      </c>
      <c r="BL7" s="25">
        <v>398.98</v>
      </c>
      <c r="BM7" s="25">
        <v>418.68</v>
      </c>
      <c r="BN7" s="25">
        <v>395.68</v>
      </c>
      <c r="BO7" s="25">
        <v>265.16000000000003</v>
      </c>
      <c r="BP7" s="25">
        <v>119.64</v>
      </c>
      <c r="BQ7" s="25">
        <v>104.85</v>
      </c>
      <c r="BR7" s="25">
        <v>107.17</v>
      </c>
      <c r="BS7" s="25">
        <v>108.59</v>
      </c>
      <c r="BT7" s="25">
        <v>104.06</v>
      </c>
      <c r="BU7" s="25">
        <v>100.12</v>
      </c>
      <c r="BV7" s="25">
        <v>98.66</v>
      </c>
      <c r="BW7" s="25">
        <v>98.64</v>
      </c>
      <c r="BX7" s="25">
        <v>94.78</v>
      </c>
      <c r="BY7" s="25">
        <v>97.59</v>
      </c>
      <c r="BZ7" s="25">
        <v>102.35</v>
      </c>
      <c r="CA7" s="25">
        <v>118.93</v>
      </c>
      <c r="CB7" s="25">
        <v>135.94999999999999</v>
      </c>
      <c r="CC7" s="25">
        <v>133.6</v>
      </c>
      <c r="CD7" s="25">
        <v>130.80000000000001</v>
      </c>
      <c r="CE7" s="25">
        <v>137.49</v>
      </c>
      <c r="CF7" s="25">
        <v>174.97</v>
      </c>
      <c r="CG7" s="25">
        <v>178.59</v>
      </c>
      <c r="CH7" s="25">
        <v>178.92</v>
      </c>
      <c r="CI7" s="25">
        <v>181.3</v>
      </c>
      <c r="CJ7" s="25">
        <v>181.71</v>
      </c>
      <c r="CK7" s="25">
        <v>167.74</v>
      </c>
      <c r="CL7" s="25">
        <v>57.39</v>
      </c>
      <c r="CM7" s="25">
        <v>57.56</v>
      </c>
      <c r="CN7" s="25">
        <v>60.19</v>
      </c>
      <c r="CO7" s="25">
        <v>60.4</v>
      </c>
      <c r="CP7" s="25">
        <v>59.76</v>
      </c>
      <c r="CQ7" s="25">
        <v>55.63</v>
      </c>
      <c r="CR7" s="25">
        <v>55.03</v>
      </c>
      <c r="CS7" s="25">
        <v>55.14</v>
      </c>
      <c r="CT7" s="25">
        <v>55.89</v>
      </c>
      <c r="CU7" s="25">
        <v>55.72</v>
      </c>
      <c r="CV7" s="25">
        <v>60.29</v>
      </c>
      <c r="CW7" s="25">
        <v>78.81</v>
      </c>
      <c r="CX7" s="25">
        <v>79.489999999999995</v>
      </c>
      <c r="CY7" s="25">
        <v>75.88</v>
      </c>
      <c r="CZ7" s="25">
        <v>78.02</v>
      </c>
      <c r="DA7" s="25">
        <v>79.400000000000006</v>
      </c>
      <c r="DB7" s="25">
        <v>82.04</v>
      </c>
      <c r="DC7" s="25">
        <v>81.900000000000006</v>
      </c>
      <c r="DD7" s="25">
        <v>81.39</v>
      </c>
      <c r="DE7" s="25">
        <v>81.27</v>
      </c>
      <c r="DF7" s="25">
        <v>81.260000000000005</v>
      </c>
      <c r="DG7" s="25">
        <v>90.12</v>
      </c>
      <c r="DH7" s="25">
        <v>46.52</v>
      </c>
      <c r="DI7" s="25">
        <v>46.63</v>
      </c>
      <c r="DJ7" s="25">
        <v>46.81</v>
      </c>
      <c r="DK7" s="25">
        <v>47.9</v>
      </c>
      <c r="DL7" s="25">
        <v>46.63</v>
      </c>
      <c r="DM7" s="25">
        <v>48.05</v>
      </c>
      <c r="DN7" s="25">
        <v>48.87</v>
      </c>
      <c r="DO7" s="25">
        <v>49.92</v>
      </c>
      <c r="DP7" s="25">
        <v>50.63</v>
      </c>
      <c r="DQ7" s="25">
        <v>51.29</v>
      </c>
      <c r="DR7" s="25">
        <v>50.88</v>
      </c>
      <c r="DS7" s="25">
        <v>0</v>
      </c>
      <c r="DT7" s="25">
        <v>0</v>
      </c>
      <c r="DU7" s="25">
        <v>0</v>
      </c>
      <c r="DV7" s="25">
        <v>0</v>
      </c>
      <c r="DW7" s="25">
        <v>0</v>
      </c>
      <c r="DX7" s="25">
        <v>13.39</v>
      </c>
      <c r="DY7" s="25">
        <v>14.85</v>
      </c>
      <c r="DZ7" s="25">
        <v>16.88</v>
      </c>
      <c r="EA7" s="25">
        <v>18.28</v>
      </c>
      <c r="EB7" s="25">
        <v>19.61</v>
      </c>
      <c r="EC7" s="25">
        <v>22.3</v>
      </c>
      <c r="ED7" s="25">
        <v>0.23</v>
      </c>
      <c r="EE7" s="25">
        <v>0.47</v>
      </c>
      <c r="EF7" s="25">
        <v>0.04</v>
      </c>
      <c r="EG7" s="25">
        <v>0</v>
      </c>
      <c r="EH7" s="25">
        <v>0</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小針 大介</cp:lastModifiedBy>
  <cp:lastPrinted>2023-01-26T09:01:41Z</cp:lastPrinted>
  <dcterms:created xsi:type="dcterms:W3CDTF">2022-12-01T00:54:13Z</dcterms:created>
  <dcterms:modified xsi:type="dcterms:W3CDTF">2023-01-26T09:25:39Z</dcterms:modified>
  <cp:category/>
</cp:coreProperties>
</file>