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31.250\庁内共有\建設課\NLG033\水道バックパップデータ\02-1.水道報告物関係\R04年度\R05.01.12  Fw【照会_市町村財政課1月27日（金）期限】公営企業に係る経営比較分析表（令和３年度決算）の分析等について\"/>
    </mc:Choice>
  </mc:AlternateContent>
  <workbookProtection workbookAlgorithmName="SHA-512" workbookHashValue="4PV6nO2H+RCWuYYrQelzEkH83sdH+I1bb9e/fvDv27Mos3iXSunxfc8CCGU9QNDmMREAj1RGCu+hXd6iXgoXEA==" workbookSaltValue="/YIWAHuIXrmAEXPQ8dfzOw==" workbookSpinCount="100000" lockStructure="1"/>
  <bookViews>
    <workbookView xWindow="0" yWindow="0" windowWidth="19200" windowHeight="113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<sst xmlns="http://schemas.openxmlformats.org/spreadsheetml/2006/main" count="233" uniqueCount="117">
  <si>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</si>
  <si>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</si>
  <si>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</si>
  <si>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</si>
  <si>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</si>
  <si>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</si>
  <si>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</si>
  <si>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</si>
  <si>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</si>
  <si>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</si>
  <si>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</si>
  <si>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</si>
  <si>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</si>
  <si>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</si>
  <si>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</si>
  <si>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</si>
  <si>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</si>
  <si>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</si>
  <si>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</si>
  <si>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</si>
  <si>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</si>
  <si>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</si>
  <si>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</si>
  <si>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</si>
  <si>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</si>
  <si>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</si>
  <si>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</si>
  <si>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</si>
  <si>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</si>
  <si>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</si>
  <si>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</si>
  <si>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</si>
  <si>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</si>
  <si>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</si>
  <si>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</si>
  <si>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</si>
  <si>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</si>
  <si>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</si>
  <si>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</si>
  <si>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</si>
  <si>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</si>
  <si>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</si>
  <si>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</si>
  <si>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</si>
  <si>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</si>
  <si>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</si>
  <si>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</si>
  <si>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</si>
  <si>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</si>
  <si>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</si>
  <si>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</si>
  <si>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</si>
  <si>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</si>
  <si>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</si>
  <si>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</si>
  <si>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</si>
  <si>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</si>
  <si>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</si>
  <si>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</si>
  <si>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</si>
  <si>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</si>
  <si>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</si>
  <si>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</si>
  <si>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</si>
  <si>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</si>
  <si>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</si>
  <si>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</si>
  <si>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</si>
  <si>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</si>
  <si>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</si>
  <si>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</si>
  <si>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</si>
  <si>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</si>
  <si>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</si>
  <si>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</si>
  <si>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</si>
  <si>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</si>
  <si>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</si>
  <si>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</si>
  <si>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</si>
  <si>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</si>
  <si>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</si>
  <si>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</si>
  <si>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</si>
  <si>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</si>
  <si>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</si>
  <si>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</si>
  <si>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</si>
  <si>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</si>
  <si>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</si>
  <si>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</si>
  <si>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</si>
  <si>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</si>
  <si>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</si>
  <si>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</si>
  <si>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</si>
  <si>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</si>
  <si>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</si>
  <si>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</si>
  <si>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</si>
  <si>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</si>
  <si>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</si>
  <si>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</si>
  <si>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</si>
  <si>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</si>
  <si>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</si>
  <si>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</si>
  <si>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</si>
  <si>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</si>
  <si>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</si>
  <si>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</si>
  <si>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</si>
  <si>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</si>
  <si>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</si>
  <si>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現在収入の大部分を一般会計からの繰入金等に依存している。今後も施設及び管路の維持管理費（修繕費）は増加していくと考えられるため、計画的な更新や料金水準の見直し等が必要になると考えられる。</t>
    <phoneticPr fontId="4"/>
  </si>
  <si>
    <t>現在管路施設については、異常がある箇所の修繕及び漏水調査を行い、疑惑箇所の修繕を行っている。平成３０年度より有収率は80%台を維持していたが、令和３年度は前年より低くなったため、引き続き改善を図っていきたい。管路更新率については、老朽管等の更新も計画的に行う必要がある。</t>
    <rPh sb="71" eb="73">
      <t>レイワ</t>
    </rPh>
    <rPh sb="74" eb="76">
      <t>ネンド</t>
    </rPh>
    <rPh sb="77" eb="79">
      <t>ゼンネン</t>
    </rPh>
    <rPh sb="81" eb="82">
      <t>ヒク</t>
    </rPh>
    <phoneticPr fontId="4"/>
  </si>
  <si>
    <t>収益的収支比率及び料金回収率をみるとどちらも100%を下回っており一般会計からの繰入金等によって運営している状況である。施設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の見直し等も必要になると考えられる。
令和３年度は、経常費用が例年よりも増えたことにより給水原価が上がった。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</si>
</sst>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1.33</c:v>
                </c:pt>
                <c:pt idx="3" formatCode="#,##0.00;&quot;△&quot;#,##0.00;&quot;-&quot;">
                  <c:v>1.78</c:v>
                </c:pt>
                <c:pt idx="4" formatCode="#,##0.00;&quot;△&quot;#,##0.00;&quot;-&quot;">
                  <c:v>0.55000000000000004</c:v>
                </c:pt>
              </c:numCache>
            </c:numRef>
          </c:val>
          <c:extLst>
            <c:ext xmlns:c16="http://schemas.microsoft.com/office/drawing/2014/chart" uri="{C3380CC4-5D6E-409C-BE32-E72D297353CC}">
              <c16:uniqueId val="{00000000-CF75-4529-A942-28378E1ACA2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CF75-4529-A942-28378E1ACA2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56.16</c:v>
                </c:pt>
                <c:pt idx="1">
                  <c:v>49.01</c:v>
                </c:pt>
                <c:pt idx="2">
                  <c:v>48.58</c:v>
                </c:pt>
                <c:pt idx="3">
                  <c:v>48.58</c:v>
                </c:pt>
                <c:pt idx="4">
                  <c:v>50.05</c:v>
                </c:pt>
              </c:numCache>
            </c:numRef>
          </c:val>
          <c:extLst>
            <c:ext xmlns:c16="http://schemas.microsoft.com/office/drawing/2014/chart" uri="{C3380CC4-5D6E-409C-BE32-E72D297353CC}">
              <c16:uniqueId val="{00000000-C4D0-4787-80AA-A0036E87AD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4D0-4787-80AA-A0036E87AD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70.5</c:v>
                </c:pt>
                <c:pt idx="1">
                  <c:v>80.599999999999994</c:v>
                </c:pt>
                <c:pt idx="2">
                  <c:v>80.19</c:v>
                </c:pt>
                <c:pt idx="3">
                  <c:v>81.16</c:v>
                </c:pt>
                <c:pt idx="4">
                  <c:v>77.78</c:v>
                </c:pt>
              </c:numCache>
            </c:numRef>
          </c:val>
          <c:extLst>
            <c:ext xmlns:c16="http://schemas.microsoft.com/office/drawing/2014/chart" uri="{C3380CC4-5D6E-409C-BE32-E72D297353CC}">
              <c16:uniqueId val="{00000000-3CF0-4C78-8552-8DF97AF8224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CF0-4C78-8552-8DF97AF8224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73.900000000000006</c:v>
                </c:pt>
                <c:pt idx="1">
                  <c:v>69.94</c:v>
                </c:pt>
                <c:pt idx="2">
                  <c:v>65.180000000000007</c:v>
                </c:pt>
                <c:pt idx="3">
                  <c:v>65.05</c:v>
                </c:pt>
                <c:pt idx="4">
                  <c:v>69.010000000000005</c:v>
                </c:pt>
              </c:numCache>
            </c:numRef>
          </c:val>
          <c:extLst>
            <c:ext xmlns:c16="http://schemas.microsoft.com/office/drawing/2014/chart" uri="{C3380CC4-5D6E-409C-BE32-E72D297353CC}">
              <c16:uniqueId val="{00000000-59E7-494B-9445-20092D63399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9E7-494B-9445-20092D63399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6-48C6-81DA-EF72A3A83A3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6-48C6-81DA-EF72A3A83A3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3-4465-BF10-501908E6537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3-4465-BF10-501908E6537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D2-4551-90C3-0878C04ABDD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D2-4551-90C3-0878C04ABDD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A-45F8-8EDD-B87D738BF3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A-45F8-8EDD-B87D738BF3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339.84</c:v>
                </c:pt>
                <c:pt idx="1">
                  <c:v>289.74</c:v>
                </c:pt>
                <c:pt idx="2">
                  <c:v>280.8</c:v>
                </c:pt>
                <c:pt idx="3">
                  <c:v>319.8</c:v>
                </c:pt>
                <c:pt idx="4">
                  <c:v>362.11</c:v>
                </c:pt>
              </c:numCache>
            </c:numRef>
          </c:val>
          <c:extLst>
            <c:ext xmlns:c16="http://schemas.microsoft.com/office/drawing/2014/chart" uri="{C3380CC4-5D6E-409C-BE32-E72D297353CC}">
              <c16:uniqueId val="{00000000-6A77-4D6A-9DE0-CE711D6B8C9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6A77-4D6A-9DE0-CE711D6B8C9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51.1</c:v>
                </c:pt>
                <c:pt idx="1">
                  <c:v>54.04</c:v>
                </c:pt>
                <c:pt idx="2">
                  <c:v>53.85</c:v>
                </c:pt>
                <c:pt idx="3">
                  <c:v>48.98</c:v>
                </c:pt>
                <c:pt idx="4">
                  <c:v>48.6</c:v>
                </c:pt>
              </c:numCache>
            </c:numRef>
          </c:val>
          <c:extLst>
            <c:ext xmlns:c16="http://schemas.microsoft.com/office/drawing/2014/chart" uri="{C3380CC4-5D6E-409C-BE32-E72D297353CC}">
              <c16:uniqueId val="{00000000-59BB-48EF-8E7A-17CACFBD2F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59BB-48EF-8E7A-17CACFBD2F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300.22000000000003</c:v>
                </c:pt>
                <c:pt idx="1">
                  <c:v>281.47000000000003</c:v>
                </c:pt>
                <c:pt idx="2">
                  <c:v>285.02999999999997</c:v>
                </c:pt>
                <c:pt idx="3">
                  <c:v>319.51</c:v>
                </c:pt>
                <c:pt idx="4">
                  <c:v>322.47000000000003</c:v>
                </c:pt>
              </c:numCache>
            </c:numRef>
          </c:val>
          <c:extLst>
            <c:ext xmlns:c16="http://schemas.microsoft.com/office/drawing/2014/chart" uri="{C3380CC4-5D6E-409C-BE32-E72D297353CC}">
              <c16:uniqueId val="{00000000-D2C7-4B61-8998-061AC19A1FB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D2C7-4B61-8998-061AC19A1FB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中島村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4895</v>
      </c>
      <c r="AM8" s="55"/>
      <c r="AN8" s="55"/>
      <c r="AO8" s="55"/>
      <c r="AP8" s="55"/>
      <c r="AQ8" s="55"/>
      <c r="AR8" s="55"/>
      <c r="AS8" s="55"/>
      <c r="AT8" s="45">
        <f>データ!$S$6</f>
        <v>18.920000000000002</v>
      </c>
      <c r="AU8" s="45"/>
      <c r="AV8" s="45"/>
      <c r="AW8" s="45"/>
      <c r="AX8" s="45"/>
      <c r="AY8" s="45"/>
      <c r="AZ8" s="45"/>
      <c r="BA8" s="45"/>
      <c r="BB8" s="45">
        <f>データ!$T$6</f>
        <v>258.72000000000003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95.39</v>
      </c>
      <c r="Q10" s="45"/>
      <c r="R10" s="45"/>
      <c r="S10" s="45"/>
      <c r="T10" s="45"/>
      <c r="U10" s="45"/>
      <c r="V10" s="45"/>
      <c r="W10" s="55">
        <f>データ!$Q$6</f>
        <v>3044</v>
      </c>
      <c r="X10" s="55"/>
      <c r="Y10" s="55"/>
      <c r="Z10" s="55"/>
      <c r="AA10" s="55"/>
      <c r="AB10" s="55"/>
      <c r="AC10" s="55"/>
      <c r="AD10" s="2"/>
      <c r="AE10" s="2"/>
      <c r="AF10" s="2"/>
      <c r="AG10" s="2"/>
      <c r="AH10" s="2"/>
      <c r="AI10" s="2"/>
      <c r="AJ10" s="2"/>
      <c r="AK10" s="2"/>
      <c r="AL10" s="55">
        <f>データ!$U$6</f>
        <v>4631</v>
      </c>
      <c r="AM10" s="55"/>
      <c r="AN10" s="55"/>
      <c r="AO10" s="55"/>
      <c r="AP10" s="55"/>
      <c r="AQ10" s="55"/>
      <c r="AR10" s="55"/>
      <c r="AS10" s="55"/>
      <c r="AT10" s="45">
        <f>データ!$V$6</f>
        <v>18.920000000000002</v>
      </c>
      <c r="AU10" s="45"/>
      <c r="AV10" s="45"/>
      <c r="AW10" s="45"/>
      <c r="AX10" s="45"/>
      <c r="AY10" s="45"/>
      <c r="AZ10" s="45"/>
      <c r="BA10" s="45"/>
      <c r="BB10" s="45">
        <f>データ!$W$6</f>
        <v>244.77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uejkLIHQ0PWTls+eYHompTl4jc/TO1zqilO+gBl+O9Xn4UpdTFJbw4tA+G2e5/zo7248CaTMryvyYAID3iUKbg==" saltValue="/RDBmr1CgVqHoL6u1myU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74659</v>
      </c>
      <c r="D6" s="20">
        <f t="shared" si="3"/>
        <v>47</v>
      </c>
      <c r="E6" s="20">
        <f t="shared" si="3"/>
        <v>1</v>
      </c>
      <c r="F6" s="20">
        <f t="shared" si="3"/>
        <v>0</v>
      </c>
      <c r="G6" s="20">
        <f t="shared" si="3"/>
        <v>0</v>
      </c>
      <c r="H6" s="20" t="str">
        <f t="shared" si="3"/>
        <v>福島県　中島村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95.39</v>
      </c>
      <c r="Q6" s="21">
        <f t="shared" si="3"/>
        <v>3044</v>
      </c>
      <c r="R6" s="21">
        <f t="shared" si="3"/>
        <v>4895</v>
      </c>
      <c r="S6" s="21">
        <f t="shared" si="3"/>
        <v>18.920000000000002</v>
      </c>
      <c r="T6" s="21">
        <f t="shared" si="3"/>
        <v>258.72000000000003</v>
      </c>
      <c r="U6" s="21">
        <f t="shared" si="3"/>
        <v>4631</v>
      </c>
      <c r="V6" s="21">
        <f t="shared" si="3"/>
        <v>18.920000000000002</v>
      </c>
      <c r="W6" s="21">
        <f t="shared" si="3"/>
        <v>244.77</v>
      </c>
      <c r="X6" s="22">
        <f>IF(X7="",NA(),X7)</f>
        <v>73.900000000000006</v>
      </c>
      <c r="Y6" s="22">
        <f t="shared" ref="Y6:AG6" si="4">IF(Y7="",NA(),Y7)</f>
        <v>69.94</v>
      </c>
      <c r="Z6" s="22">
        <f t="shared" si="4"/>
        <v>65.180000000000007</v>
      </c>
      <c r="AA6" s="22">
        <f t="shared" si="4"/>
        <v>65.05</v>
      </c>
      <c r="AB6" s="22">
        <f t="shared" si="4"/>
        <v>69.010000000000005</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339.84</v>
      </c>
      <c r="BF6" s="22">
        <f t="shared" ref="BF6:BN6" si="7">IF(BF7="",NA(),BF7)</f>
        <v>289.74</v>
      </c>
      <c r="BG6" s="22">
        <f t="shared" si="7"/>
        <v>280.8</v>
      </c>
      <c r="BH6" s="22">
        <f t="shared" si="7"/>
        <v>319.8</v>
      </c>
      <c r="BI6" s="22">
        <f t="shared" si="7"/>
        <v>362.11</v>
      </c>
      <c r="BJ6" s="22">
        <f t="shared" si="7"/>
        <v>1061.58</v>
      </c>
      <c r="BK6" s="22">
        <f t="shared" si="7"/>
        <v>1007.7</v>
      </c>
      <c r="BL6" s="22">
        <f t="shared" si="7"/>
        <v>1018.52</v>
      </c>
      <c r="BM6" s="22">
        <f t="shared" si="7"/>
        <v>949.61</v>
      </c>
      <c r="BN6" s="22">
        <f t="shared" si="7"/>
        <v>918.84</v>
      </c>
      <c r="BO6" s="21" t="str">
        <f>IF(BO7="","",IF(BO7="-","【-】","【"&amp;SUBSTITUTE(TEXT(BO7,"#,##0.00"),"-","△")&amp;"】"))</f>
        <v>【940.88】</v>
      </c>
      <c r="BP6" s="22">
        <f>IF(BP7="",NA(),BP7)</f>
        <v>51.1</v>
      </c>
      <c r="BQ6" s="22">
        <f t="shared" ref="BQ6:BY6" si="8">IF(BQ7="",NA(),BQ7)</f>
        <v>54.04</v>
      </c>
      <c r="BR6" s="22">
        <f t="shared" si="8"/>
        <v>53.85</v>
      </c>
      <c r="BS6" s="22">
        <f t="shared" si="8"/>
        <v>48.98</v>
      </c>
      <c r="BT6" s="22">
        <f t="shared" si="8"/>
        <v>48.6</v>
      </c>
      <c r="BU6" s="22">
        <f t="shared" si="8"/>
        <v>58.52</v>
      </c>
      <c r="BV6" s="22">
        <f t="shared" si="8"/>
        <v>59.22</v>
      </c>
      <c r="BW6" s="22">
        <f t="shared" si="8"/>
        <v>58.79</v>
      </c>
      <c r="BX6" s="22">
        <f t="shared" si="8"/>
        <v>58.41</v>
      </c>
      <c r="BY6" s="22">
        <f t="shared" si="8"/>
        <v>58.27</v>
      </c>
      <c r="BZ6" s="21" t="str">
        <f>IF(BZ7="","",IF(BZ7="-","【-】","【"&amp;SUBSTITUTE(TEXT(BZ7,"#,##0.00"),"-","△")&amp;"】"))</f>
        <v>【54.59】</v>
      </c>
      <c r="CA6" s="22">
        <f>IF(CA7="",NA(),CA7)</f>
        <v>300.22000000000003</v>
      </c>
      <c r="CB6" s="22">
        <f t="shared" ref="CB6:CJ6" si="9">IF(CB7="",NA(),CB7)</f>
        <v>281.47000000000003</v>
      </c>
      <c r="CC6" s="22">
        <f t="shared" si="9"/>
        <v>285.02999999999997</v>
      </c>
      <c r="CD6" s="22">
        <f t="shared" si="9"/>
        <v>319.51</v>
      </c>
      <c r="CE6" s="22">
        <f t="shared" si="9"/>
        <v>322.47000000000003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56.16</v>
      </c>
      <c r="CM6" s="22">
        <f t="shared" ref="CM6:CU6" si="10">IF(CM7="",NA(),CM7)</f>
        <v>49.01</v>
      </c>
      <c r="CN6" s="22">
        <f t="shared" si="10"/>
        <v>48.58</v>
      </c>
      <c r="CO6" s="22">
        <f t="shared" si="10"/>
        <v>48.58</v>
      </c>
      <c r="CP6" s="22">
        <f t="shared" si="10"/>
        <v>50.05</v>
      </c>
      <c r="CQ6" s="22">
        <f t="shared" si="10"/>
        <v>57.3</v>
      </c>
      <c r="CR6" s="22">
        <f t="shared" si="10"/>
        <v>56.76</v>
      </c>
      <c r="CS6" s="22">
        <f t="shared" si="10"/>
        <v>56.04</v>
      </c>
      <c r="CT6" s="22">
        <f t="shared" si="10"/>
        <v>58.52</v>
      </c>
      <c r="CU6" s="22">
        <f t="shared" si="10"/>
        <v>58.88</v>
      </c>
      <c r="CV6" s="21" t="str">
        <f>IF(CV7="","",IF(CV7="-","【-】","【"&amp;SUBSTITUTE(TEXT(CV7,"#,##0.00"),"-","△")&amp;"】"))</f>
        <v>【56.42】</v>
      </c>
      <c r="CW6" s="22">
        <f>IF(CW7="",NA(),CW7)</f>
        <v>70.5</v>
      </c>
      <c r="CX6" s="22">
        <f t="shared" ref="CX6:DF6" si="11">IF(CX7="",NA(),CX7)</f>
        <v>80.599999999999994</v>
      </c>
      <c r="CY6" s="22">
        <f t="shared" si="11"/>
        <v>80.19</v>
      </c>
      <c r="CZ6" s="22">
        <f t="shared" si="11"/>
        <v>81.16</v>
      </c>
      <c r="DA6" s="22">
        <f t="shared" si="11"/>
        <v>77.78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1.33</v>
      </c>
      <c r="EG6" s="22">
        <f t="shared" si="14"/>
        <v>1.78</v>
      </c>
      <c r="EH6" s="22">
        <f t="shared" si="14"/>
        <v>0.55000000000000004</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74659</v>
      </c>
      <c r="D7" s="24">
        <v>47</v>
      </c>
      <c r="E7" s="24">
        <v>1</v>
      </c>
      <c r="F7" s="24">
        <v>0</v>
      </c>
      <c r="G7" s="24">
        <v>0</v>
      </c>
      <c r="H7" s="24" t="s">
        <v>96</v>
      </c>
      <c r="I7" s="24" t="s">
        <v>97</v>
      </c>
      <c r="J7" s="24" t="s">
        <v>98</v>
      </c>
      <c r="K7" s="24" t="s">
        <v>99</v>
      </c>
      <c r="L7" s="24" t="s">
        <v>100</v>
      </c>
      <c r="M7" s="24" t="s">
        <v>101</v>
      </c>
      <c r="N7" s="25" t="s">
        <v>102</v>
      </c>
      <c r="O7" s="25" t="s">
        <v>103</v>
      </c>
      <c r="P7" s="25">
        <v>95.39</v>
      </c>
      <c r="Q7" s="25">
        <v>3044</v>
      </c>
      <c r="R7" s="25">
        <v>4895</v>
      </c>
      <c r="S7" s="25">
        <v>18.920000000000002</v>
      </c>
      <c r="T7" s="25">
        <v>258.72000000000003</v>
      </c>
      <c r="U7" s="25">
        <v>4631</v>
      </c>
      <c r="V7" s="25">
        <v>18.920000000000002</v>
      </c>
      <c r="W7" s="25">
        <v>244.77</v>
      </c>
      <c r="X7" s="25">
        <v>73.900000000000006</v>
      </c>
      <c r="Y7" s="25">
        <v>69.94</v>
      </c>
      <c r="Z7" s="25">
        <v>65.180000000000007</v>
      </c>
      <c r="AA7" s="25">
        <v>65.05</v>
      </c>
      <c r="AB7" s="25">
        <v>69.010000000000005</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339.84</v>
      </c>
      <c r="BF7" s="25">
        <v>289.74</v>
      </c>
      <c r="BG7" s="25">
        <v>280.8</v>
      </c>
      <c r="BH7" s="25">
        <v>319.8</v>
      </c>
      <c r="BI7" s="25">
        <v>362.11</v>
      </c>
      <c r="BJ7" s="25">
        <v>1061.58</v>
      </c>
      <c r="BK7" s="25">
        <v>1007.7</v>
      </c>
      <c r="BL7" s="25">
        <v>1018.52</v>
      </c>
      <c r="BM7" s="25">
        <v>949.61</v>
      </c>
      <c r="BN7" s="25">
        <v>918.84</v>
      </c>
      <c r="BO7" s="25">
        <v>940.88</v>
      </c>
      <c r="BP7" s="25">
        <v>51.1</v>
      </c>
      <c r="BQ7" s="25">
        <v>54.04</v>
      </c>
      <c r="BR7" s="25">
        <v>53.85</v>
      </c>
      <c r="BS7" s="25">
        <v>48.98</v>
      </c>
      <c r="BT7" s="25">
        <v>48.6</v>
      </c>
      <c r="BU7" s="25">
        <v>58.52</v>
      </c>
      <c r="BV7" s="25">
        <v>59.22</v>
      </c>
      <c r="BW7" s="25">
        <v>58.79</v>
      </c>
      <c r="BX7" s="25">
        <v>58.41</v>
      </c>
      <c r="BY7" s="25">
        <v>58.27</v>
      </c>
      <c r="BZ7" s="25">
        <v>54.59</v>
      </c>
      <c r="CA7" s="25">
        <v>300.22000000000003</v>
      </c>
      <c r="CB7" s="25">
        <v>281.47000000000003</v>
      </c>
      <c r="CC7" s="25">
        <v>285.02999999999997</v>
      </c>
      <c r="CD7" s="25">
        <v>319.51</v>
      </c>
      <c r="CE7" s="25">
        <v>322.47000000000003</v>
      </c>
      <c r="CF7" s="25">
        <v>296.3</v>
      </c>
      <c r="CG7" s="25">
        <v>292.89999999999998</v>
      </c>
      <c r="CH7" s="25">
        <v>298.25</v>
      </c>
      <c r="CI7" s="25">
        <v>303.27999999999997</v>
      </c>
      <c r="CJ7" s="25">
        <v>303.81</v>
      </c>
      <c r="CK7" s="25">
        <v>301.2</v>
      </c>
      <c r="CL7" s="25">
        <v>56.16</v>
      </c>
      <c r="CM7" s="25">
        <v>49.01</v>
      </c>
      <c r="CN7" s="25">
        <v>48.58</v>
      </c>
      <c r="CO7" s="25">
        <v>48.58</v>
      </c>
      <c r="CP7" s="25">
        <v>50.05</v>
      </c>
      <c r="CQ7" s="25">
        <v>57.3</v>
      </c>
      <c r="CR7" s="25">
        <v>56.76</v>
      </c>
      <c r="CS7" s="25">
        <v>56.04</v>
      </c>
      <c r="CT7" s="25">
        <v>58.52</v>
      </c>
      <c r="CU7" s="25">
        <v>58.88</v>
      </c>
      <c r="CV7" s="25">
        <v>56.42</v>
      </c>
      <c r="CW7" s="25">
        <v>70.5</v>
      </c>
      <c r="CX7" s="25">
        <v>80.599999999999994</v>
      </c>
      <c r="CY7" s="25">
        <v>80.19</v>
      </c>
      <c r="CZ7" s="25">
        <v>81.16</v>
      </c>
      <c r="DA7" s="25">
        <v>77.78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1.33</v>
      </c>
      <c r="EG7" s="25">
        <v>1.78</v>
      </c>
      <c r="EH7" s="25">
        <v>0.55000000000000004</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NLG033</cp:lastModifiedBy>
  <cp:lastPrinted>2023-01-19T05:01:23Z</cp:lastPrinted>
  <dcterms:created xsi:type="dcterms:W3CDTF">2022-12-01T01:09:21Z</dcterms:created>
  <dcterms:modified xsi:type="dcterms:W3CDTF">2023-01-19T05:02:22Z</dcterms:modified>
  <cp:category/>
</cp:coreProperties>
</file>