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10.23.31.191\共有\090_上下水道課\R5_1_27経営比較分析表（令和３年度決算）\"/>
    </mc:Choice>
  </mc:AlternateContent>
  <xr:revisionPtr revIDLastSave="0" documentId="13_ncr:1_{EAF4EF00-48CF-4D14-96E3-7E7FDA73EEAC}" xr6:coauthVersionLast="47" xr6:coauthVersionMax="47" xr10:uidLastSave="{00000000-0000-0000-0000-000000000000}"/>
  <workbookProtection workbookAlgorithmName="SHA-512" workbookHashValue="u5gZK5ey8gst7FByZUpfrlewQKpW27ly4eQ/gYEV9p3VvgXE+YT6ah7x42f3fg2rmfQUaOgFLPoWUM9wtyzW/Q==" workbookSaltValue="4MEp6Sn6yvOHjYUXbNiZTg==" workbookSpinCount="100000" lockStructure="1"/>
  <bookViews>
    <workbookView xWindow="-120" yWindow="-120" windowWidth="20730" windowHeight="1104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<sst xmlns="http://schemas.openxmlformats.org/spreadsheetml/2006/main" count="233" uniqueCount="117">
  <si>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</si>
  <si>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</si>
  <si>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</si>
  <si>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</si>
  <si>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</si>
  <si>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</si>
  <si>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</si>
  <si>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</si>
  <si>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</si>
  <si>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</si>
  <si>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</si>
  <si>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</si>
  <si>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</si>
  <si>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</si>
  <si>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</si>
  <si>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</si>
  <si>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</si>
  <si>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</si>
  <si>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</si>
  <si>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</si>
  <si>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</si>
  <si>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</si>
  <si>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</si>
  <si>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</si>
  <si>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</si>
  <si>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</si>
  <si>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</si>
  <si>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</si>
  <si>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</si>
  <si>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</si>
  <si>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</si>
  <si>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</si>
  <si>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</si>
  <si>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</si>
  <si>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</si>
  <si>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</si>
  <si>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</si>
  <si>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</si>
  <si>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</si>
  <si>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</si>
  <si>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</si>
  <si>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</si>
  <si>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</si>
  <si>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</si>
  <si>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</si>
  <si>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</si>
  <si>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</si>
  <si>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</si>
  <si>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</si>
  <si>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</si>
  <si>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</si>
  <si>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</si>
  <si>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</si>
  <si>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</si>
  <si>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</si>
  <si>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</si>
  <si>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</si>
  <si>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</si>
  <si>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</si>
  <si>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</si>
  <si>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</si>
  <si>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</si>
  <si>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</si>
  <si>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</si>
  <si>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</si>
  <si>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</si>
  <si>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</si>
  <si>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</si>
  <si>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</si>
  <si>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</si>
  <si>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</si>
  <si>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</si>
  <si>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</si>
  <si>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</si>
  <si>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</si>
  <si>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</si>
  <si>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</si>
  <si>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</si>
  <si>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</si>
  <si>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</si>
  <si>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</si>
  <si>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</si>
  <si>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</si>
  <si>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</si>
  <si>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</si>
  <si>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</si>
  <si>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</si>
  <si>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</si>
  <si>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</si>
  <si>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</si>
  <si>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</si>
  <si>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</si>
  <si>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</si>
  <si>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</si>
  <si>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</si>
  <si>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</si>
  <si>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棚倉町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</si>
  <si>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</si>
  <si>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</si>
  <si>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</si>
  <si>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</si>
  <si>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</si>
  <si>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</si>
  <si>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</si>
  <si>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</si>
  <si>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</si>
  <si>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</si>
  <si>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</si>
  <si>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</si>
  <si>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</si>
  <si>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</si>
  <si>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</si>
  <si>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</si>
  <si>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</si>
  <si>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各簡易水道の事業開始は、山岡簡水が昭和59年4月、高野西部簡水が平成2年2月、瀬ケ野簡水が平成9年3月、戸中給水施設が平成13年4月となっており、いずれも事業開始から40年未満であるため管路については、事業開始当初に布設して以降、耐用年数経過による更新を行っていないため管路更新率が表示されていません。
　この他管路以外の取水施設、浄水施設及び配水池などの重要給水施設については、施設本体以外に電気設備や機械設備などが順次更新時期を迎えており、適宜メンテナンスを行いながら必要に応じて効率的な更新を実施していかなければなりません。
　</t>
    <phoneticPr fontId="4"/>
  </si>
  <si>
    <t xml:space="preserve"> 簡易水道事業は、上水道が行き届かず、地理的に条件の悪い地域などに公衆衛生の向上や公共福祉の向上など、収益性よりも公共性や公益性が優先されるユニバーサルサービスの一事業として位置づけられるものであり、収益的収支比率からも分かるように経営基盤が脆弱で一般会計からの繰出金などの財政支援に頼らなければ経営が成り立たない事業です。
　このような前提に立った事業ではありますが、収益性を全く無視するものではなく、経常経費である維持管理については、概ね自主財源である使用料で賄い得るような取り組みが求められることは当然です。そのため有収率を向上させ、経費の抑制を図るなど、今後もソフト・ハードの両面から効率化に取り組んでいきます。</t>
    <phoneticPr fontId="4"/>
  </si>
  <si>
    <t xml:space="preserve"> 本町の簡易水道事業は、山岡簡水、高野西部簡水、瀬ケ野簡水及び戸中給水施設の3簡水1給水施設で構成されており、地理的要件からこれらを統合することが出来ないため、経常費用を圧縮することが難しい事業環境となっています。料金収入は、約1千2百万円前後で推移しており、料金回収率が31.90％（上水道は96.13%）と類似団体平均値を下回っており料金の収入不足は明らかであります。
　水道料金については、町内の均衡を図り、かつ適正な料金負担の観点から上水道事業と同じに設定しているためこれ以上の料金収入を見込むことはできず、不足する費用については、一般会計からの繰出金によって補っているのが現状です。
　企業債残高対給水収益比率は年々減少しています。これは、今後耐用年数を超える施設の更新に向けて、事業を精査し実施しているためで、今後施設の更新事業が増加してくればおのずと比率は高まることになります。
　有収率については、漏水調査の実施により改善してきており、80％台後半で推移しています。また、給水原価は、水源や浄水施設の有無、地理的要件等のほか、年度ごとの修繕工事や施設改修工事等の実施の有無により大きく上下するため一概に比較できませんが、本町の場合決して低い水準ではありません。それは料金回収率にも表れています。</t>
    <rPh sb="311" eb="313">
      <t>ネンネン</t>
    </rPh>
    <rPh sb="313" eb="315">
      <t>ゲンショウ</t>
    </rPh>
    <rPh sb="325" eb="327">
      <t>コンゴ</t>
    </rPh>
    <rPh sb="327" eb="331">
      <t>タイヨウネンスウ</t>
    </rPh>
    <rPh sb="332" eb="333">
      <t>コ</t>
    </rPh>
    <rPh sb="335" eb="337">
      <t>シセツ</t>
    </rPh>
    <rPh sb="338" eb="340">
      <t>コウシン</t>
    </rPh>
    <rPh sb="341" eb="342">
      <t>ム</t>
    </rPh>
    <rPh sb="345" eb="347">
      <t>ジギョウ</t>
    </rPh>
    <rPh sb="348" eb="350">
      <t>セイサ</t>
    </rPh>
    <rPh sb="351" eb="353">
      <t>ジッシ</t>
    </rPh>
    <rPh sb="417" eb="419">
      <t>カイゼン</t>
    </rPh>
    <rPh sb="429" eb="430">
      <t>ダイ</t>
    </rPh>
    <rPh sb="430" eb="432">
      <t>コウハン</t>
    </rPh>
    <rPh sb="433" eb="435">
      <t>スイイ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</si>
</sst>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54B-4E5A-BF9F-F2FAD1DC086A}"/>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0.56999999999999995</c:v>
                </c:pt>
                <c:pt idx="1">
                  <c:v>0.62</c:v>
                </c:pt>
                <c:pt idx="2">
                  <c:v>0.39</c:v>
                </c:pt>
                <c:pt idx="3">
                  <c:v>0.61</c:v>
                </c:pt>
                <c:pt idx="4">
                  <c:v>0.4</c:v>
                </c:pt>
              </c:numCache>
            </c:numRef>
          </c:val>
          <c:smooth val="0"/>
          <c:extLst>
            <c:ext xmlns:c16="http://schemas.microsoft.com/office/drawing/2014/chart" uri="{C3380CC4-5D6E-409C-BE32-E72D297353CC}">
              <c16:uniqueId val="{00000001-054B-4E5A-BF9F-F2FAD1DC086A}"/>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59.66</c:v>
                </c:pt>
                <c:pt idx="1">
                  <c:v>55.36</c:v>
                </c:pt>
                <c:pt idx="2">
                  <c:v>48.29</c:v>
                </c:pt>
                <c:pt idx="3">
                  <c:v>48.05</c:v>
                </c:pt>
                <c:pt idx="4">
                  <c:v>49.01</c:v>
                </c:pt>
              </c:numCache>
            </c:numRef>
          </c:val>
          <c:extLst>
            <c:ext xmlns:c16="http://schemas.microsoft.com/office/drawing/2014/chart" uri="{C3380CC4-5D6E-409C-BE32-E72D297353CC}">
              <c16:uniqueId val="{00000000-23D8-4B18-8FCF-5D1130A1E4BE}"/>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47.95</c:v>
                </c:pt>
                <c:pt idx="1">
                  <c:v>48.26</c:v>
                </c:pt>
                <c:pt idx="2">
                  <c:v>48.01</c:v>
                </c:pt>
                <c:pt idx="3">
                  <c:v>49.08</c:v>
                </c:pt>
                <c:pt idx="4">
                  <c:v>51.46</c:v>
                </c:pt>
              </c:numCache>
            </c:numRef>
          </c:val>
          <c:smooth val="0"/>
          <c:extLst>
            <c:ext xmlns:c16="http://schemas.microsoft.com/office/drawing/2014/chart" uri="{C3380CC4-5D6E-409C-BE32-E72D297353CC}">
              <c16:uniqueId val="{00000001-23D8-4B18-8FCF-5D1130A1E4BE}"/>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79.709999999999994</c:v>
                </c:pt>
                <c:pt idx="1">
                  <c:v>85.19</c:v>
                </c:pt>
                <c:pt idx="2">
                  <c:v>88.27</c:v>
                </c:pt>
                <c:pt idx="3">
                  <c:v>89.1</c:v>
                </c:pt>
                <c:pt idx="4">
                  <c:v>87.29</c:v>
                </c:pt>
              </c:numCache>
            </c:numRef>
          </c:val>
          <c:extLst>
            <c:ext xmlns:c16="http://schemas.microsoft.com/office/drawing/2014/chart" uri="{C3380CC4-5D6E-409C-BE32-E72D297353CC}">
              <c16:uniqueId val="{00000000-70C7-4AAB-B459-99D011D54544}"/>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74.900000000000006</c:v>
                </c:pt>
                <c:pt idx="1">
                  <c:v>72.72</c:v>
                </c:pt>
                <c:pt idx="2">
                  <c:v>72.75</c:v>
                </c:pt>
                <c:pt idx="3">
                  <c:v>71.27</c:v>
                </c:pt>
                <c:pt idx="4">
                  <c:v>68.58</c:v>
                </c:pt>
              </c:numCache>
            </c:numRef>
          </c:val>
          <c:smooth val="0"/>
          <c:extLst>
            <c:ext xmlns:c16="http://schemas.microsoft.com/office/drawing/2014/chart" uri="{C3380CC4-5D6E-409C-BE32-E72D297353CC}">
              <c16:uniqueId val="{00000001-70C7-4AAB-B459-99D011D54544}"/>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60.05</c:v>
                </c:pt>
                <c:pt idx="1">
                  <c:v>64.64</c:v>
                </c:pt>
                <c:pt idx="2">
                  <c:v>72.459999999999994</c:v>
                </c:pt>
                <c:pt idx="3">
                  <c:v>77.22</c:v>
                </c:pt>
                <c:pt idx="4">
                  <c:v>78.290000000000006</c:v>
                </c:pt>
              </c:numCache>
            </c:numRef>
          </c:val>
          <c:extLst>
            <c:ext xmlns:c16="http://schemas.microsoft.com/office/drawing/2014/chart" uri="{C3380CC4-5D6E-409C-BE32-E72D297353CC}">
              <c16:uniqueId val="{00000000-B2F0-4254-BBEF-04C85B3B34C1}"/>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74.05</c:v>
                </c:pt>
                <c:pt idx="1">
                  <c:v>73.25</c:v>
                </c:pt>
                <c:pt idx="2">
                  <c:v>75.06</c:v>
                </c:pt>
                <c:pt idx="3">
                  <c:v>73.22</c:v>
                </c:pt>
                <c:pt idx="4">
                  <c:v>69.05</c:v>
                </c:pt>
              </c:numCache>
            </c:numRef>
          </c:val>
          <c:smooth val="0"/>
          <c:extLst>
            <c:ext xmlns:c16="http://schemas.microsoft.com/office/drawing/2014/chart" uri="{C3380CC4-5D6E-409C-BE32-E72D297353CC}">
              <c16:uniqueId val="{00000001-B2F0-4254-BBEF-04C85B3B34C1}"/>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B62-41B8-B153-2E926965F9F4}"/>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B62-41B8-B153-2E926965F9F4}"/>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69A-4264-923F-322DAA7A5337}"/>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9A-4264-923F-322DAA7A5337}"/>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EAA-49B1-93C7-0B59DE286718}"/>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EAA-49B1-93C7-0B59DE286718}"/>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E9B-4207-B33D-51B68B2748D4}"/>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9B-4207-B33D-51B68B2748D4}"/>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1527.15</c:v>
                </c:pt>
                <c:pt idx="1">
                  <c:v>1400.35</c:v>
                </c:pt>
                <c:pt idx="2">
                  <c:v>1424.21</c:v>
                </c:pt>
                <c:pt idx="3">
                  <c:v>1290.9100000000001</c:v>
                </c:pt>
                <c:pt idx="4">
                  <c:v>1161.17</c:v>
                </c:pt>
              </c:numCache>
            </c:numRef>
          </c:val>
          <c:extLst>
            <c:ext xmlns:c16="http://schemas.microsoft.com/office/drawing/2014/chart" uri="{C3380CC4-5D6E-409C-BE32-E72D297353CC}">
              <c16:uniqueId val="{00000000-2A88-489A-8077-F0AFEE143728}"/>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1302.33</c:v>
                </c:pt>
                <c:pt idx="1">
                  <c:v>1274.21</c:v>
                </c:pt>
                <c:pt idx="2">
                  <c:v>1183.92</c:v>
                </c:pt>
                <c:pt idx="3">
                  <c:v>1128.72</c:v>
                </c:pt>
                <c:pt idx="4">
                  <c:v>1125.25</c:v>
                </c:pt>
              </c:numCache>
            </c:numRef>
          </c:val>
          <c:smooth val="0"/>
          <c:extLst>
            <c:ext xmlns:c16="http://schemas.microsoft.com/office/drawing/2014/chart" uri="{C3380CC4-5D6E-409C-BE32-E72D297353CC}">
              <c16:uniqueId val="{00000001-2A88-489A-8077-F0AFEE143728}"/>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36.53</c:v>
                </c:pt>
                <c:pt idx="1">
                  <c:v>35.47</c:v>
                </c:pt>
                <c:pt idx="2">
                  <c:v>30.4</c:v>
                </c:pt>
                <c:pt idx="3">
                  <c:v>35.85</c:v>
                </c:pt>
                <c:pt idx="4">
                  <c:v>31.9</c:v>
                </c:pt>
              </c:numCache>
            </c:numRef>
          </c:val>
          <c:extLst>
            <c:ext xmlns:c16="http://schemas.microsoft.com/office/drawing/2014/chart" uri="{C3380CC4-5D6E-409C-BE32-E72D297353CC}">
              <c16:uniqueId val="{00000000-437E-4CD0-9642-4ECD3BD9DFB6}"/>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40.89</c:v>
                </c:pt>
                <c:pt idx="1">
                  <c:v>41.25</c:v>
                </c:pt>
                <c:pt idx="2">
                  <c:v>42.5</c:v>
                </c:pt>
                <c:pt idx="3">
                  <c:v>41.84</c:v>
                </c:pt>
                <c:pt idx="4">
                  <c:v>41.44</c:v>
                </c:pt>
              </c:numCache>
            </c:numRef>
          </c:val>
          <c:smooth val="0"/>
          <c:extLst>
            <c:ext xmlns:c16="http://schemas.microsoft.com/office/drawing/2014/chart" uri="{C3380CC4-5D6E-409C-BE32-E72D297353CC}">
              <c16:uniqueId val="{00000001-437E-4CD0-9642-4ECD3BD9DFB6}"/>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661.49</c:v>
                </c:pt>
                <c:pt idx="1">
                  <c:v>680.29</c:v>
                </c:pt>
                <c:pt idx="2">
                  <c:v>811.08</c:v>
                </c:pt>
                <c:pt idx="3">
                  <c:v>702.57</c:v>
                </c:pt>
                <c:pt idx="4">
                  <c:v>788.6</c:v>
                </c:pt>
              </c:numCache>
            </c:numRef>
          </c:val>
          <c:extLst>
            <c:ext xmlns:c16="http://schemas.microsoft.com/office/drawing/2014/chart" uri="{C3380CC4-5D6E-409C-BE32-E72D297353CC}">
              <c16:uniqueId val="{00000000-7B9C-4410-93E0-891A6E7937F8}"/>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c:v>
                </c:pt>
                <c:pt idx="1">
                  <c:v>383.25</c:v>
                </c:pt>
                <c:pt idx="2">
                  <c:v>377.72</c:v>
                </c:pt>
                <c:pt idx="3">
                  <c:v>390.47</c:v>
                </c:pt>
                <c:pt idx="4">
                  <c:v>403.61</c:v>
                </c:pt>
              </c:numCache>
            </c:numRef>
          </c:val>
          <c:smooth val="0"/>
          <c:extLst>
            <c:ext xmlns:c16="http://schemas.microsoft.com/office/drawing/2014/chart" uri="{C3380CC4-5D6E-409C-BE32-E72D297353CC}">
              <c16:uniqueId val="{00000001-7B9C-4410-93E0-891A6E7937F8}"/>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25"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福島県　棚倉町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2"/>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水道事業</v>
      </c>
      <c r="J8" s="66"/>
      <c r="K8" s="66"/>
      <c r="L8" s="66"/>
      <c r="M8" s="66"/>
      <c r="N8" s="66"/>
      <c r="O8" s="66"/>
      <c r="P8" s="66" t="str">
        <f>データ!$K$6</f>
        <v>簡易水道事業</v>
      </c>
      <c r="Q8" s="66"/>
      <c r="R8" s="66"/>
      <c r="S8" s="66"/>
      <c r="T8" s="66"/>
      <c r="U8" s="66"/>
      <c r="V8" s="66"/>
      <c r="W8" s="66" t="str">
        <f>データ!$L$6</f>
        <v>D4</v>
      </c>
      <c r="X8" s="66"/>
      <c r="Y8" s="66"/>
      <c r="Z8" s="66"/>
      <c r="AA8" s="66"/>
      <c r="AB8" s="66"/>
      <c r="AC8" s="66"/>
      <c r="AD8" s="66" t="str">
        <f>データ!$M$6</f>
        <v>非設置</v>
      </c>
      <c r="AE8" s="66"/>
      <c r="AF8" s="66"/>
      <c r="AG8" s="66"/>
      <c r="AH8" s="66"/>
      <c r="AI8" s="66"/>
      <c r="AJ8" s="66"/>
      <c r="AK8" s="2"/>
      <c r="AL8" s="55">
        <f>データ!$R$6</f>
        <v>13490</v>
      </c>
      <c r="AM8" s="55"/>
      <c r="AN8" s="55"/>
      <c r="AO8" s="55"/>
      <c r="AP8" s="55"/>
      <c r="AQ8" s="55"/>
      <c r="AR8" s="55"/>
      <c r="AS8" s="55"/>
      <c r="AT8" s="45">
        <f>データ!$S$6</f>
        <v>159.93</v>
      </c>
      <c r="AU8" s="45"/>
      <c r="AV8" s="45"/>
      <c r="AW8" s="45"/>
      <c r="AX8" s="45"/>
      <c r="AY8" s="45"/>
      <c r="AZ8" s="45"/>
      <c r="BA8" s="45"/>
      <c r="BB8" s="45">
        <f>データ!$T$6</f>
        <v>84.35</v>
      </c>
      <c r="BC8" s="45"/>
      <c r="BD8" s="45"/>
      <c r="BE8" s="45"/>
      <c r="BF8" s="45"/>
      <c r="BG8" s="45"/>
      <c r="BH8" s="45"/>
      <c r="BI8" s="45"/>
      <c r="BJ8" s="3"/>
      <c r="BK8" s="3"/>
      <c r="BL8" s="67" t="s">
        <v>10</v>
      </c>
      <c r="BM8" s="68"/>
      <c r="BN8" s="56" t="s">
        <v>11</v>
      </c>
      <c r="BO8" s="56"/>
      <c r="BP8" s="56"/>
      <c r="BQ8" s="56"/>
      <c r="BR8" s="56"/>
      <c r="BS8" s="56"/>
      <c r="BT8" s="56"/>
      <c r="BU8" s="56"/>
      <c r="BV8" s="56"/>
      <c r="BW8" s="56"/>
      <c r="BX8" s="56"/>
      <c r="BY8" s="57"/>
    </row>
    <row r="9" spans="1:78" ht="18.75" customHeight="1" x14ac:dyDescent="0.15">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2"/>
      <c r="AE9" s="2"/>
      <c r="AF9" s="2"/>
      <c r="AG9" s="2"/>
      <c r="AH9" s="3"/>
      <c r="AI9" s="2"/>
      <c r="AJ9" s="2"/>
      <c r="AK9" s="2"/>
      <c r="AL9" s="58" t="s">
        <v>16</v>
      </c>
      <c r="AM9" s="58"/>
      <c r="AN9" s="58"/>
      <c r="AO9" s="58"/>
      <c r="AP9" s="58"/>
      <c r="AQ9" s="58"/>
      <c r="AR9" s="58"/>
      <c r="AS9" s="58"/>
      <c r="AT9" s="58" t="s">
        <v>17</v>
      </c>
      <c r="AU9" s="58"/>
      <c r="AV9" s="58"/>
      <c r="AW9" s="58"/>
      <c r="AX9" s="58"/>
      <c r="AY9" s="58"/>
      <c r="AZ9" s="58"/>
      <c r="BA9" s="58"/>
      <c r="BB9" s="58" t="s">
        <v>18</v>
      </c>
      <c r="BC9" s="58"/>
      <c r="BD9" s="58"/>
      <c r="BE9" s="58"/>
      <c r="BF9" s="58"/>
      <c r="BG9" s="58"/>
      <c r="BH9" s="58"/>
      <c r="BI9" s="58"/>
      <c r="BJ9" s="3"/>
      <c r="BK9" s="3"/>
      <c r="BL9" s="59" t="s">
        <v>19</v>
      </c>
      <c r="BM9" s="60"/>
      <c r="BN9" s="61" t="s">
        <v>20</v>
      </c>
      <c r="BO9" s="61"/>
      <c r="BP9" s="61"/>
      <c r="BQ9" s="61"/>
      <c r="BR9" s="61"/>
      <c r="BS9" s="61"/>
      <c r="BT9" s="61"/>
      <c r="BU9" s="61"/>
      <c r="BV9" s="61"/>
      <c r="BW9" s="61"/>
      <c r="BX9" s="61"/>
      <c r="BY9" s="6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96.09</v>
      </c>
      <c r="Q10" s="45"/>
      <c r="R10" s="45"/>
      <c r="S10" s="45"/>
      <c r="T10" s="45"/>
      <c r="U10" s="45"/>
      <c r="V10" s="45"/>
      <c r="W10" s="55">
        <f>データ!$Q$6</f>
        <v>4468</v>
      </c>
      <c r="X10" s="55"/>
      <c r="Y10" s="55"/>
      <c r="Z10" s="55"/>
      <c r="AA10" s="55"/>
      <c r="AB10" s="55"/>
      <c r="AC10" s="55"/>
      <c r="AD10" s="2"/>
      <c r="AE10" s="2"/>
      <c r="AF10" s="2"/>
      <c r="AG10" s="2"/>
      <c r="AH10" s="2"/>
      <c r="AI10" s="2"/>
      <c r="AJ10" s="2"/>
      <c r="AK10" s="2"/>
      <c r="AL10" s="55">
        <f>データ!$U$6</f>
        <v>663</v>
      </c>
      <c r="AM10" s="55"/>
      <c r="AN10" s="55"/>
      <c r="AO10" s="55"/>
      <c r="AP10" s="55"/>
      <c r="AQ10" s="55"/>
      <c r="AR10" s="55"/>
      <c r="AS10" s="55"/>
      <c r="AT10" s="45">
        <f>データ!$V$6</f>
        <v>8.8699999999999992</v>
      </c>
      <c r="AU10" s="45"/>
      <c r="AV10" s="45"/>
      <c r="AW10" s="45"/>
      <c r="AX10" s="45"/>
      <c r="AY10" s="45"/>
      <c r="AZ10" s="45"/>
      <c r="BA10" s="45"/>
      <c r="BB10" s="45">
        <f>データ!$W$6</f>
        <v>74.75</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6" t="s">
        <v>25</v>
      </c>
      <c r="BM14" s="37"/>
      <c r="BN14" s="37"/>
      <c r="BO14" s="37"/>
      <c r="BP14" s="37"/>
      <c r="BQ14" s="37"/>
      <c r="BR14" s="37"/>
      <c r="BS14" s="37"/>
      <c r="BT14" s="37"/>
      <c r="BU14" s="37"/>
      <c r="BV14" s="37"/>
      <c r="BW14" s="37"/>
      <c r="BX14" s="37"/>
      <c r="BY14" s="37"/>
      <c r="BZ14" s="38"/>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9"/>
      <c r="BM15" s="40"/>
      <c r="BN15" s="40"/>
      <c r="BO15" s="40"/>
      <c r="BP15" s="40"/>
      <c r="BQ15" s="40"/>
      <c r="BR15" s="40"/>
      <c r="BS15" s="40"/>
      <c r="BT15" s="40"/>
      <c r="BU15" s="40"/>
      <c r="BV15" s="40"/>
      <c r="BW15" s="40"/>
      <c r="BX15" s="40"/>
      <c r="BY15" s="40"/>
      <c r="BZ15" s="41"/>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116</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3"/>
      <c r="BM44" s="34"/>
      <c r="BN44" s="34"/>
      <c r="BO44" s="34"/>
      <c r="BP44" s="34"/>
      <c r="BQ44" s="34"/>
      <c r="BR44" s="34"/>
      <c r="BS44" s="34"/>
      <c r="BT44" s="34"/>
      <c r="BU44" s="34"/>
      <c r="BV44" s="34"/>
      <c r="BW44" s="34"/>
      <c r="BX44" s="34"/>
      <c r="BY44" s="34"/>
      <c r="BZ44" s="3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6" t="s">
        <v>26</v>
      </c>
      <c r="BM45" s="37"/>
      <c r="BN45" s="37"/>
      <c r="BO45" s="37"/>
      <c r="BP45" s="37"/>
      <c r="BQ45" s="37"/>
      <c r="BR45" s="37"/>
      <c r="BS45" s="37"/>
      <c r="BT45" s="37"/>
      <c r="BU45" s="37"/>
      <c r="BV45" s="37"/>
      <c r="BW45" s="37"/>
      <c r="BX45" s="37"/>
      <c r="BY45" s="37"/>
      <c r="BZ45" s="38"/>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9"/>
      <c r="BM46" s="40"/>
      <c r="BN46" s="40"/>
      <c r="BO46" s="40"/>
      <c r="BP46" s="40"/>
      <c r="BQ46" s="40"/>
      <c r="BR46" s="40"/>
      <c r="BS46" s="40"/>
      <c r="BT46" s="40"/>
      <c r="BU46" s="40"/>
      <c r="BV46" s="40"/>
      <c r="BW46" s="40"/>
      <c r="BX46" s="40"/>
      <c r="BY46" s="40"/>
      <c r="BZ46" s="41"/>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114</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0"/>
      <c r="BM60" s="31"/>
      <c r="BN60" s="31"/>
      <c r="BO60" s="31"/>
      <c r="BP60" s="31"/>
      <c r="BQ60" s="31"/>
      <c r="BR60" s="31"/>
      <c r="BS60" s="31"/>
      <c r="BT60" s="31"/>
      <c r="BU60" s="31"/>
      <c r="BV60" s="31"/>
      <c r="BW60" s="31"/>
      <c r="BX60" s="31"/>
      <c r="BY60" s="31"/>
      <c r="BZ60" s="32"/>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3"/>
      <c r="BM63" s="34"/>
      <c r="BN63" s="34"/>
      <c r="BO63" s="34"/>
      <c r="BP63" s="34"/>
      <c r="BQ63" s="34"/>
      <c r="BR63" s="34"/>
      <c r="BS63" s="34"/>
      <c r="BT63" s="34"/>
      <c r="BU63" s="34"/>
      <c r="BV63" s="34"/>
      <c r="BW63" s="34"/>
      <c r="BX63" s="34"/>
      <c r="BY63" s="34"/>
      <c r="BZ63" s="3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6" t="s">
        <v>28</v>
      </c>
      <c r="BM64" s="37"/>
      <c r="BN64" s="37"/>
      <c r="BO64" s="37"/>
      <c r="BP64" s="37"/>
      <c r="BQ64" s="37"/>
      <c r="BR64" s="37"/>
      <c r="BS64" s="37"/>
      <c r="BT64" s="37"/>
      <c r="BU64" s="37"/>
      <c r="BV64" s="37"/>
      <c r="BW64" s="37"/>
      <c r="BX64" s="37"/>
      <c r="BY64" s="37"/>
      <c r="BZ64" s="38"/>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9"/>
      <c r="BM65" s="40"/>
      <c r="BN65" s="40"/>
      <c r="BO65" s="40"/>
      <c r="BP65" s="40"/>
      <c r="BQ65" s="40"/>
      <c r="BR65" s="40"/>
      <c r="BS65" s="40"/>
      <c r="BT65" s="40"/>
      <c r="BU65" s="40"/>
      <c r="BV65" s="40"/>
      <c r="BW65" s="40"/>
      <c r="BX65" s="40"/>
      <c r="BY65" s="40"/>
      <c r="BZ65" s="41"/>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115</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3"/>
      <c r="BM82" s="34"/>
      <c r="BN82" s="34"/>
      <c r="BO82" s="34"/>
      <c r="BP82" s="34"/>
      <c r="BQ82" s="34"/>
      <c r="BR82" s="34"/>
      <c r="BS82" s="34"/>
      <c r="BT82" s="34"/>
      <c r="BU82" s="34"/>
      <c r="BV82" s="34"/>
      <c r="BW82" s="34"/>
      <c r="BX82" s="34"/>
      <c r="BY82" s="34"/>
      <c r="BZ82" s="3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42</v>
      </c>
      <c r="N85" s="13" t="s">
        <v>41</v>
      </c>
      <c r="O85" s="13" t="str">
        <f>データ!EN6</f>
        <v>【0.58】</v>
      </c>
    </row>
  </sheetData>
  <sheetProtection algorithmName="SHA-512" hashValue="ymeBPlsQ0+x128TbsyKw5MWtvrT/yuM/0cKmTkGDRiV50XdZyO47BMut9oNbYEScHBo+GD3+MRk8OsZ5np0umg==" saltValue="8SiUAn9XbOeukdXH8Wdfs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2021</v>
      </c>
      <c r="C6" s="20">
        <f t="shared" ref="C6:W6" si="3">C7</f>
        <v>74811</v>
      </c>
      <c r="D6" s="20">
        <f t="shared" si="3"/>
        <v>47</v>
      </c>
      <c r="E6" s="20">
        <f t="shared" si="3"/>
        <v>1</v>
      </c>
      <c r="F6" s="20">
        <f t="shared" si="3"/>
        <v>0</v>
      </c>
      <c r="G6" s="20">
        <f t="shared" si="3"/>
        <v>0</v>
      </c>
      <c r="H6" s="20" t="str">
        <f t="shared" si="3"/>
        <v>福島県　棚倉町</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96.09</v>
      </c>
      <c r="Q6" s="21">
        <f t="shared" si="3"/>
        <v>4468</v>
      </c>
      <c r="R6" s="21">
        <f t="shared" si="3"/>
        <v>13490</v>
      </c>
      <c r="S6" s="21">
        <f t="shared" si="3"/>
        <v>159.93</v>
      </c>
      <c r="T6" s="21">
        <f t="shared" si="3"/>
        <v>84.35</v>
      </c>
      <c r="U6" s="21">
        <f t="shared" si="3"/>
        <v>663</v>
      </c>
      <c r="V6" s="21">
        <f t="shared" si="3"/>
        <v>8.8699999999999992</v>
      </c>
      <c r="W6" s="21">
        <f t="shared" si="3"/>
        <v>74.75</v>
      </c>
      <c r="X6" s="22">
        <f>IF(X7="",NA(),X7)</f>
        <v>60.05</v>
      </c>
      <c r="Y6" s="22">
        <f t="shared" ref="Y6:AG6" si="4">IF(Y7="",NA(),Y7)</f>
        <v>64.64</v>
      </c>
      <c r="Z6" s="22">
        <f t="shared" si="4"/>
        <v>72.459999999999994</v>
      </c>
      <c r="AA6" s="22">
        <f t="shared" si="4"/>
        <v>77.22</v>
      </c>
      <c r="AB6" s="22">
        <f t="shared" si="4"/>
        <v>78.290000000000006</v>
      </c>
      <c r="AC6" s="22">
        <f t="shared" si="4"/>
        <v>74.05</v>
      </c>
      <c r="AD6" s="22">
        <f t="shared" si="4"/>
        <v>73.25</v>
      </c>
      <c r="AE6" s="22">
        <f t="shared" si="4"/>
        <v>75.06</v>
      </c>
      <c r="AF6" s="22">
        <f t="shared" si="4"/>
        <v>73.22</v>
      </c>
      <c r="AG6" s="22">
        <f t="shared" si="4"/>
        <v>69.05</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1527.15</v>
      </c>
      <c r="BF6" s="22">
        <f t="shared" ref="BF6:BN6" si="7">IF(BF7="",NA(),BF7)</f>
        <v>1400.35</v>
      </c>
      <c r="BG6" s="22">
        <f t="shared" si="7"/>
        <v>1424.21</v>
      </c>
      <c r="BH6" s="22">
        <f t="shared" si="7"/>
        <v>1290.9100000000001</v>
      </c>
      <c r="BI6" s="22">
        <f t="shared" si="7"/>
        <v>1161.17</v>
      </c>
      <c r="BJ6" s="22">
        <f t="shared" si="7"/>
        <v>1302.33</v>
      </c>
      <c r="BK6" s="22">
        <f t="shared" si="7"/>
        <v>1274.21</v>
      </c>
      <c r="BL6" s="22">
        <f t="shared" si="7"/>
        <v>1183.92</v>
      </c>
      <c r="BM6" s="22">
        <f t="shared" si="7"/>
        <v>1128.72</v>
      </c>
      <c r="BN6" s="22">
        <f t="shared" si="7"/>
        <v>1125.25</v>
      </c>
      <c r="BO6" s="21" t="str">
        <f>IF(BO7="","",IF(BO7="-","【-】","【"&amp;SUBSTITUTE(TEXT(BO7,"#,##0.00"),"-","△")&amp;"】"))</f>
        <v>【940.88】</v>
      </c>
      <c r="BP6" s="22">
        <f>IF(BP7="",NA(),BP7)</f>
        <v>36.53</v>
      </c>
      <c r="BQ6" s="22">
        <f t="shared" ref="BQ6:BY6" si="8">IF(BQ7="",NA(),BQ7)</f>
        <v>35.47</v>
      </c>
      <c r="BR6" s="22">
        <f t="shared" si="8"/>
        <v>30.4</v>
      </c>
      <c r="BS6" s="22">
        <f t="shared" si="8"/>
        <v>35.85</v>
      </c>
      <c r="BT6" s="22">
        <f t="shared" si="8"/>
        <v>31.9</v>
      </c>
      <c r="BU6" s="22">
        <f t="shared" si="8"/>
        <v>40.89</v>
      </c>
      <c r="BV6" s="22">
        <f t="shared" si="8"/>
        <v>41.25</v>
      </c>
      <c r="BW6" s="22">
        <f t="shared" si="8"/>
        <v>42.5</v>
      </c>
      <c r="BX6" s="22">
        <f t="shared" si="8"/>
        <v>41.84</v>
      </c>
      <c r="BY6" s="22">
        <f t="shared" si="8"/>
        <v>41.44</v>
      </c>
      <c r="BZ6" s="21" t="str">
        <f>IF(BZ7="","",IF(BZ7="-","【-】","【"&amp;SUBSTITUTE(TEXT(BZ7,"#,##0.00"),"-","△")&amp;"】"))</f>
        <v>【54.59】</v>
      </c>
      <c r="CA6" s="22">
        <f>IF(CA7="",NA(),CA7)</f>
        <v>661.49</v>
      </c>
      <c r="CB6" s="22">
        <f t="shared" ref="CB6:CJ6" si="9">IF(CB7="",NA(),CB7)</f>
        <v>680.29</v>
      </c>
      <c r="CC6" s="22">
        <f t="shared" si="9"/>
        <v>811.08</v>
      </c>
      <c r="CD6" s="22">
        <f t="shared" si="9"/>
        <v>702.57</v>
      </c>
      <c r="CE6" s="22">
        <f t="shared" si="9"/>
        <v>788.6</v>
      </c>
      <c r="CF6" s="22">
        <f t="shared" si="9"/>
        <v>383.2</v>
      </c>
      <c r="CG6" s="22">
        <f t="shared" si="9"/>
        <v>383.25</v>
      </c>
      <c r="CH6" s="22">
        <f t="shared" si="9"/>
        <v>377.72</v>
      </c>
      <c r="CI6" s="22">
        <f t="shared" si="9"/>
        <v>390.47</v>
      </c>
      <c r="CJ6" s="22">
        <f t="shared" si="9"/>
        <v>403.61</v>
      </c>
      <c r="CK6" s="21" t="str">
        <f>IF(CK7="","",IF(CK7="-","【-】","【"&amp;SUBSTITUTE(TEXT(CK7,"#,##0.00"),"-","△")&amp;"】"))</f>
        <v>【301.20】</v>
      </c>
      <c r="CL6" s="22">
        <f>IF(CL7="",NA(),CL7)</f>
        <v>59.66</v>
      </c>
      <c r="CM6" s="22">
        <f t="shared" ref="CM6:CU6" si="10">IF(CM7="",NA(),CM7)</f>
        <v>55.36</v>
      </c>
      <c r="CN6" s="22">
        <f t="shared" si="10"/>
        <v>48.29</v>
      </c>
      <c r="CO6" s="22">
        <f t="shared" si="10"/>
        <v>48.05</v>
      </c>
      <c r="CP6" s="22">
        <f t="shared" si="10"/>
        <v>49.01</v>
      </c>
      <c r="CQ6" s="22">
        <f t="shared" si="10"/>
        <v>47.95</v>
      </c>
      <c r="CR6" s="22">
        <f t="shared" si="10"/>
        <v>48.26</v>
      </c>
      <c r="CS6" s="22">
        <f t="shared" si="10"/>
        <v>48.01</v>
      </c>
      <c r="CT6" s="22">
        <f t="shared" si="10"/>
        <v>49.08</v>
      </c>
      <c r="CU6" s="22">
        <f t="shared" si="10"/>
        <v>51.46</v>
      </c>
      <c r="CV6" s="21" t="str">
        <f>IF(CV7="","",IF(CV7="-","【-】","【"&amp;SUBSTITUTE(TEXT(CV7,"#,##0.00"),"-","△")&amp;"】"))</f>
        <v>【56.42】</v>
      </c>
      <c r="CW6" s="22">
        <f>IF(CW7="",NA(),CW7)</f>
        <v>79.709999999999994</v>
      </c>
      <c r="CX6" s="22">
        <f t="shared" ref="CX6:DF6" si="11">IF(CX7="",NA(),CX7)</f>
        <v>85.19</v>
      </c>
      <c r="CY6" s="22">
        <f t="shared" si="11"/>
        <v>88.27</v>
      </c>
      <c r="CZ6" s="22">
        <f t="shared" si="11"/>
        <v>89.1</v>
      </c>
      <c r="DA6" s="22">
        <f t="shared" si="11"/>
        <v>87.29</v>
      </c>
      <c r="DB6" s="22">
        <f t="shared" si="11"/>
        <v>74.900000000000006</v>
      </c>
      <c r="DC6" s="22">
        <f t="shared" si="11"/>
        <v>72.72</v>
      </c>
      <c r="DD6" s="22">
        <f t="shared" si="11"/>
        <v>72.75</v>
      </c>
      <c r="DE6" s="22">
        <f t="shared" si="11"/>
        <v>71.27</v>
      </c>
      <c r="DF6" s="22">
        <f t="shared" si="11"/>
        <v>68.58</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0.56999999999999995</v>
      </c>
      <c r="EJ6" s="22">
        <f t="shared" si="14"/>
        <v>0.62</v>
      </c>
      <c r="EK6" s="22">
        <f t="shared" si="14"/>
        <v>0.39</v>
      </c>
      <c r="EL6" s="22">
        <f t="shared" si="14"/>
        <v>0.61</v>
      </c>
      <c r="EM6" s="22">
        <f t="shared" si="14"/>
        <v>0.4</v>
      </c>
      <c r="EN6" s="21" t="str">
        <f>IF(EN7="","",IF(EN7="-","【-】","【"&amp;SUBSTITUTE(TEXT(EN7,"#,##0.00"),"-","△")&amp;"】"))</f>
        <v>【0.58】</v>
      </c>
    </row>
    <row r="7" spans="1:144" s="23" customFormat="1" x14ac:dyDescent="0.15">
      <c r="A7" s="15"/>
      <c r="B7" s="24">
        <v>2021</v>
      </c>
      <c r="C7" s="24">
        <v>74811</v>
      </c>
      <c r="D7" s="24">
        <v>47</v>
      </c>
      <c r="E7" s="24">
        <v>1</v>
      </c>
      <c r="F7" s="24">
        <v>0</v>
      </c>
      <c r="G7" s="24">
        <v>0</v>
      </c>
      <c r="H7" s="24" t="s">
        <v>96</v>
      </c>
      <c r="I7" s="24" t="s">
        <v>97</v>
      </c>
      <c r="J7" s="24" t="s">
        <v>98</v>
      </c>
      <c r="K7" s="24" t="s">
        <v>99</v>
      </c>
      <c r="L7" s="24" t="s">
        <v>100</v>
      </c>
      <c r="M7" s="24" t="s">
        <v>101</v>
      </c>
      <c r="N7" s="25" t="s">
        <v>102</v>
      </c>
      <c r="O7" s="25" t="s">
        <v>103</v>
      </c>
      <c r="P7" s="25">
        <v>96.09</v>
      </c>
      <c r="Q7" s="25">
        <v>4468</v>
      </c>
      <c r="R7" s="25">
        <v>13490</v>
      </c>
      <c r="S7" s="25">
        <v>159.93</v>
      </c>
      <c r="T7" s="25">
        <v>84.35</v>
      </c>
      <c r="U7" s="25">
        <v>663</v>
      </c>
      <c r="V7" s="25">
        <v>8.8699999999999992</v>
      </c>
      <c r="W7" s="25">
        <v>74.75</v>
      </c>
      <c r="X7" s="25">
        <v>60.05</v>
      </c>
      <c r="Y7" s="25">
        <v>64.64</v>
      </c>
      <c r="Z7" s="25">
        <v>72.459999999999994</v>
      </c>
      <c r="AA7" s="25">
        <v>77.22</v>
      </c>
      <c r="AB7" s="25">
        <v>78.290000000000006</v>
      </c>
      <c r="AC7" s="25">
        <v>74.05</v>
      </c>
      <c r="AD7" s="25">
        <v>73.25</v>
      </c>
      <c r="AE7" s="25">
        <v>75.06</v>
      </c>
      <c r="AF7" s="25">
        <v>73.22</v>
      </c>
      <c r="AG7" s="25">
        <v>69.05</v>
      </c>
      <c r="AH7" s="25">
        <v>73.42</v>
      </c>
      <c r="AI7" s="25"/>
      <c r="AJ7" s="25"/>
      <c r="AK7" s="25"/>
      <c r="AL7" s="25"/>
      <c r="AM7" s="25"/>
      <c r="AN7" s="25"/>
      <c r="AO7" s="25"/>
      <c r="AP7" s="25"/>
      <c r="AQ7" s="25"/>
      <c r="AR7" s="25"/>
      <c r="AS7" s="25"/>
      <c r="AT7" s="25"/>
      <c r="AU7" s="25"/>
      <c r="AV7" s="25"/>
      <c r="AW7" s="25"/>
      <c r="AX7" s="25"/>
      <c r="AY7" s="25"/>
      <c r="AZ7" s="25"/>
      <c r="BA7" s="25"/>
      <c r="BB7" s="25"/>
      <c r="BC7" s="25"/>
      <c r="BD7" s="25"/>
      <c r="BE7" s="25">
        <v>1527.15</v>
      </c>
      <c r="BF7" s="25">
        <v>1400.35</v>
      </c>
      <c r="BG7" s="25">
        <v>1424.21</v>
      </c>
      <c r="BH7" s="25">
        <v>1290.9100000000001</v>
      </c>
      <c r="BI7" s="25">
        <v>1161.17</v>
      </c>
      <c r="BJ7" s="25">
        <v>1302.33</v>
      </c>
      <c r="BK7" s="25">
        <v>1274.21</v>
      </c>
      <c r="BL7" s="25">
        <v>1183.92</v>
      </c>
      <c r="BM7" s="25">
        <v>1128.72</v>
      </c>
      <c r="BN7" s="25">
        <v>1125.25</v>
      </c>
      <c r="BO7" s="25">
        <v>940.88</v>
      </c>
      <c r="BP7" s="25">
        <v>36.53</v>
      </c>
      <c r="BQ7" s="25">
        <v>35.47</v>
      </c>
      <c r="BR7" s="25">
        <v>30.4</v>
      </c>
      <c r="BS7" s="25">
        <v>35.85</v>
      </c>
      <c r="BT7" s="25">
        <v>31.9</v>
      </c>
      <c r="BU7" s="25">
        <v>40.89</v>
      </c>
      <c r="BV7" s="25">
        <v>41.25</v>
      </c>
      <c r="BW7" s="25">
        <v>42.5</v>
      </c>
      <c r="BX7" s="25">
        <v>41.84</v>
      </c>
      <c r="BY7" s="25">
        <v>41.44</v>
      </c>
      <c r="BZ7" s="25">
        <v>54.59</v>
      </c>
      <c r="CA7" s="25">
        <v>661.49</v>
      </c>
      <c r="CB7" s="25">
        <v>680.29</v>
      </c>
      <c r="CC7" s="25">
        <v>811.08</v>
      </c>
      <c r="CD7" s="25">
        <v>702.57</v>
      </c>
      <c r="CE7" s="25">
        <v>788.6</v>
      </c>
      <c r="CF7" s="25">
        <v>383.2</v>
      </c>
      <c r="CG7" s="25">
        <v>383.25</v>
      </c>
      <c r="CH7" s="25">
        <v>377.72</v>
      </c>
      <c r="CI7" s="25">
        <v>390.47</v>
      </c>
      <c r="CJ7" s="25">
        <v>403.61</v>
      </c>
      <c r="CK7" s="25">
        <v>301.2</v>
      </c>
      <c r="CL7" s="25">
        <v>59.66</v>
      </c>
      <c r="CM7" s="25">
        <v>55.36</v>
      </c>
      <c r="CN7" s="25">
        <v>48.29</v>
      </c>
      <c r="CO7" s="25">
        <v>48.05</v>
      </c>
      <c r="CP7" s="25">
        <v>49.01</v>
      </c>
      <c r="CQ7" s="25">
        <v>47.95</v>
      </c>
      <c r="CR7" s="25">
        <v>48.26</v>
      </c>
      <c r="CS7" s="25">
        <v>48.01</v>
      </c>
      <c r="CT7" s="25">
        <v>49.08</v>
      </c>
      <c r="CU7" s="25">
        <v>51.46</v>
      </c>
      <c r="CV7" s="25">
        <v>56.42</v>
      </c>
      <c r="CW7" s="25">
        <v>79.709999999999994</v>
      </c>
      <c r="CX7" s="25">
        <v>85.19</v>
      </c>
      <c r="CY7" s="25">
        <v>88.27</v>
      </c>
      <c r="CZ7" s="25">
        <v>89.1</v>
      </c>
      <c r="DA7" s="25">
        <v>87.29</v>
      </c>
      <c r="DB7" s="25">
        <v>74.900000000000006</v>
      </c>
      <c r="DC7" s="25">
        <v>72.72</v>
      </c>
      <c r="DD7" s="25">
        <v>72.75</v>
      </c>
      <c r="DE7" s="25">
        <v>71.27</v>
      </c>
      <c r="DF7" s="25">
        <v>68.58</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0.56999999999999995</v>
      </c>
      <c r="EJ7" s="25">
        <v>0.62</v>
      </c>
      <c r="EK7" s="25">
        <v>0.39</v>
      </c>
      <c r="EL7" s="25">
        <v>0.61</v>
      </c>
      <c r="EM7" s="25">
        <v>0.4</v>
      </c>
      <c r="EN7" s="25">
        <v>0.57999999999999996</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15">
      <c r="B11">
        <v>4</v>
      </c>
      <c r="C11">
        <v>3</v>
      </c>
      <c r="D11">
        <v>2</v>
      </c>
      <c r="E11">
        <v>1</v>
      </c>
      <c r="F11">
        <v>0</v>
      </c>
      <c r="G11" t="s">
        <v>109</v>
      </c>
    </row>
    <row r="12" spans="1:144" x14ac:dyDescent="0.15">
      <c r="B12">
        <v>1</v>
      </c>
      <c r="C12">
        <v>1</v>
      </c>
      <c r="D12">
        <v>1</v>
      </c>
      <c r="E12">
        <v>2</v>
      </c>
      <c r="F12">
        <v>3</v>
      </c>
      <c r="G12" t="s">
        <v>110</v>
      </c>
    </row>
    <row r="13" spans="1:144" x14ac:dyDescent="0.15">
      <c r="B13" t="s">
        <v>111</v>
      </c>
      <c r="C13" t="s">
        <v>111</v>
      </c>
      <c r="D13" t="s">
        <v>112</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U2129</cp:lastModifiedBy>
  <cp:lastPrinted>2023-01-18T06:18:34Z</cp:lastPrinted>
  <dcterms:created xsi:type="dcterms:W3CDTF">2022-12-01T01:09:22Z</dcterms:created>
  <dcterms:modified xsi:type="dcterms:W3CDTF">2023-01-18T08:19:46Z</dcterms:modified>
  <cp:category/>
</cp:coreProperties>
</file>