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urikamisv2\総務課\総務係\R4\02.照会\福島県\市町村財政課\20230112データ送付【照会_市町村財政課1月27日（金）期限】公営企業に係る経営比較分析表（令和３年度決算）の分析等について\回答\"/>
    </mc:Choice>
  </mc:AlternateContent>
  <xr:revisionPtr revIDLastSave="0" documentId="13_ncr:1_{A4C4988B-88EA-4137-BBA9-2845E69DA1BC}" xr6:coauthVersionLast="47" xr6:coauthVersionMax="47" xr10:uidLastSave="{00000000-0000-0000-0000-000000000000}"/>
  <workbookProtection workbookAlgorithmName="SHA-512" workbookHashValue="LoxDVUyPaiM4MYZOQF8BrI5IAJV5BdTk9JqHencRaDIv7P7rj8ZblpTnTtyB9WFWJkgm2JNmsbx/lFOoBr/ekA==" workbookSaltValue="UCG2FMgTJYA65lKZmex2n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H85" i="4"/>
  <c r="F85" i="4"/>
  <c r="E85" i="4"/>
  <c r="BB10" i="4"/>
  <c r="AT10" i="4"/>
  <c r="AL10" i="4"/>
  <c r="B10" i="4"/>
  <c r="BB8" i="4"/>
  <c r="AT8" i="4"/>
  <c r="AL8" i="4"/>
  <c r="AD8" i="4"/>
  <c r="W8" i="4"/>
  <c r="P8" i="4"/>
  <c r="I8"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<sst xmlns="http://schemas.openxmlformats.org/spreadsheetml/2006/main" count="231" uniqueCount="113">
  <si>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</si>
  <si>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</si>
  <si>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</si>
  <si>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</si>
  <si>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</si>
  <si>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</si>
  <si>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</si>
  <si>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</si>
  <si>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</si>
  <si>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</si>
  <si>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</si>
  <si>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</si>
  <si>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</si>
  <si>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</si>
  <si>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</si>
  <si>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</si>
  <si>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</si>
  <si>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</si>
  <si>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</si>
  <si>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</si>
  <si>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</si>
  <si>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</si>
  <si>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</si>
  <si>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</si>
  <si>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</si>
  <si>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</si>
  <si>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</si>
  <si>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</si>
  <si>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</si>
  <si>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</si>
  <si>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</si>
  <si>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</si>
  <si>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</si>
  <si>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</si>
  <si>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</si>
  <si>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</si>
  <si>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</si>
  <si>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</si>
  <si>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</si>
  <si>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</si>
  <si>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</si>
  <si>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</si>
  <si>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</si>
  <si>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</si>
  <si>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</si>
  <si>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</si>
  <si>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</si>
  <si>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</si>
  <si>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</si>
  <si>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</si>
  <si>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</si>
  <si>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</si>
  <si>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</si>
  <si>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</si>
  <si>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</si>
  <si>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</si>
  <si>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</si>
  <si>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</si>
  <si>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</si>
  <si>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</si>
  <si>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</si>
  <si>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</si>
  <si>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</si>
  <si>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</si>
  <si>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</si>
  <si>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</si>
  <si>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</si>
  <si>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</si>
  <si>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</si>
  <si>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</si>
  <si>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</si>
  <si>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</si>
  <si>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</si>
  <si>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</si>
  <si>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</si>
  <si>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</si>
  <si>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</si>
  <si>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</si>
  <si>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</si>
  <si>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</si>
  <si>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</si>
  <si>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</si>
  <si>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</si>
  <si>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</si>
  <si>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</si>
  <si>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</si>
  <si>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</si>
  <si>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</si>
  <si>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</si>
  <si>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</si>
  <si>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</si>
  <si>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</si>
  <si>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福島地方水道用水供給企業団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</si>
  <si>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</si>
  <si>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</si>
  <si>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</si>
  <si>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</si>
  <si>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</si>
  <si>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</si>
  <si>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</si>
  <si>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</si>
  <si>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</si>
  <si>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</si>
  <si>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</si>
  <si>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</si>
  <si>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</si>
  <si>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</si>
  <si>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</si>
  <si>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</si>
  <si>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</si>
  <si>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当企業団では、財政計画により、安定供給・経費節減を念頭に収支を均衡させることとしており、黒字となる年度については、暫定供給時からの累積欠損金に補填して、欠損金の削減に取り組んできました。
　施設が新しく、減価償却費が多いため、給水原価が高くなっておりますが、効率的な業務を行い、費用の削減に努めております。
　企業債については、繰上償還・借換等で債務の削減に取り組んできましたが、供給開始から年数が経過していないため、債務残高が高い水準となっています。</t>
    <phoneticPr fontId="4"/>
  </si>
  <si>
    <t>　当企業団の管路については耐用年数を超過している管路がないため、老朽化についての指標の表示はありません。
　平成29,30年度は管路更新率が算定されていますが、道路建設工事等に伴う送水管の移設工事があったためです。
　施設については、電気・機械設備等の更新時期を迎えますことから、更新計画に基づき施設の長寿命化を念頭に更新を行う予定です。</t>
    <rPh sb="128" eb="130">
      <t>ジキ</t>
    </rPh>
    <rPh sb="151" eb="155">
      <t>チョウジュミョウカ</t>
    </rPh>
    <rPh sb="156" eb="158">
      <t>ネントウ</t>
    </rPh>
    <phoneticPr fontId="4"/>
  </si>
  <si>
    <t>　当企業団は本格供給開始から15年が経過したところですが、来るべき施設の更新等に備え、施設等の延命化を図るとともに、事業運営計画に基づき、効率的な運営を行ってまいります。</t>
    <rPh sb="51" eb="52">
      <t>ハカ</t>
    </rPh>
    <rPh sb="58" eb="64">
      <t>ジギョウウンエイケイカク</t>
    </rPh>
    <rPh sb="65" eb="6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</si>
</sst>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0.65</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83-498E-BBE1-C45A0D57FA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AE83-498E-BBE1-C45A0D57FA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73.930000000000007</c:v>
                </c:pt>
                <c:pt idx="1">
                  <c:v>72.44</c:v>
                </c:pt>
                <c:pt idx="2">
                  <c:v>71.59</c:v>
                </c:pt>
                <c:pt idx="3">
                  <c:v>72.14</c:v>
                </c:pt>
                <c:pt idx="4">
                  <c:v>71.459999999999994</c:v>
                </c:pt>
              </c:numCache>
            </c:numRef>
          </c:val>
          <c:extLst>
            <c:ext xmlns:c16="http://schemas.microsoft.com/office/drawing/2014/chart" uri="{C3380CC4-5D6E-409C-BE32-E72D297353CC}">
              <c16:uniqueId val="{00000000-11B8-4538-A57E-88D9435528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11B8-4538-A57E-88D9435528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99.34</c:v>
                </c:pt>
                <c:pt idx="1">
                  <c:v>99.38</c:v>
                </c:pt>
                <c:pt idx="2">
                  <c:v>99.42</c:v>
                </c:pt>
                <c:pt idx="3">
                  <c:v>99.36</c:v>
                </c:pt>
                <c:pt idx="4">
                  <c:v>99.45</c:v>
                </c:pt>
              </c:numCache>
            </c:numRef>
          </c:val>
          <c:extLst>
            <c:ext xmlns:c16="http://schemas.microsoft.com/office/drawing/2014/chart" uri="{C3380CC4-5D6E-409C-BE32-E72D297353CC}">
              <c16:uniqueId val="{00000000-8ED2-4AF0-B4EC-24D9D8C11B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8ED2-4AF0-B4EC-24D9D8C11B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98.06</c:v>
                </c:pt>
                <c:pt idx="1">
                  <c:v>99.57</c:v>
                </c:pt>
                <c:pt idx="2">
                  <c:v>94.21</c:v>
                </c:pt>
                <c:pt idx="3">
                  <c:v>96.54</c:v>
                </c:pt>
                <c:pt idx="4">
                  <c:v>103.11</c:v>
                </c:pt>
              </c:numCache>
            </c:numRef>
          </c:val>
          <c:extLst>
            <c:ext xmlns:c16="http://schemas.microsoft.com/office/drawing/2014/chart" uri="{C3380CC4-5D6E-409C-BE32-E72D297353CC}">
              <c16:uniqueId val="{00000000-F227-405E-A962-F9F7923AD2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F227-405E-A962-F9F7923AD2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41.43</c:v>
                </c:pt>
                <c:pt idx="1">
                  <c:v>43.52</c:v>
                </c:pt>
                <c:pt idx="2">
                  <c:v>46.04</c:v>
                </c:pt>
                <c:pt idx="3">
                  <c:v>48.83</c:v>
                </c:pt>
                <c:pt idx="4">
                  <c:v>50.11</c:v>
                </c:pt>
              </c:numCache>
            </c:numRef>
          </c:val>
          <c:extLst>
            <c:ext xmlns:c16="http://schemas.microsoft.com/office/drawing/2014/chart" uri="{C3380CC4-5D6E-409C-BE32-E72D297353CC}">
              <c16:uniqueId val="{00000000-A03F-4160-BBB6-64121334E0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A03F-4160-BBB6-64121334E0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8-4AE4-A3E1-6E8E98D23BB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1668-4AE4-A3E1-6E8E98D23BB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36.770000000000003</c:v>
                </c:pt>
                <c:pt idx="1">
                  <c:v>37.700000000000003</c:v>
                </c:pt>
                <c:pt idx="2">
                  <c:v>46.06</c:v>
                </c:pt>
                <c:pt idx="3">
                  <c:v>51.3</c:v>
                </c:pt>
                <c:pt idx="4">
                  <c:v>47.64</c:v>
                </c:pt>
              </c:numCache>
            </c:numRef>
          </c:val>
          <c:extLst>
            <c:ext xmlns:c16="http://schemas.microsoft.com/office/drawing/2014/chart" uri="{C3380CC4-5D6E-409C-BE32-E72D297353CC}">
              <c16:uniqueId val="{00000000-06EF-4945-B0D2-4B06AC4F62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06EF-4945-B0D2-4B06AC4F62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375.01</c:v>
                </c:pt>
                <c:pt idx="1">
                  <c:v>413.75</c:v>
                </c:pt>
                <c:pt idx="2">
                  <c:v>400.04</c:v>
                </c:pt>
                <c:pt idx="3">
                  <c:v>365.02</c:v>
                </c:pt>
                <c:pt idx="4">
                  <c:v>359.28</c:v>
                </c:pt>
              </c:numCache>
            </c:numRef>
          </c:val>
          <c:extLst>
            <c:ext xmlns:c16="http://schemas.microsoft.com/office/drawing/2014/chart" uri="{C3380CC4-5D6E-409C-BE32-E72D297353CC}">
              <c16:uniqueId val="{00000000-7F7E-4B02-B372-05BA75A0A0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7F7E-4B02-B372-05BA75A0A0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539.49</c:v>
                </c:pt>
                <c:pt idx="1">
                  <c:v>490.46</c:v>
                </c:pt>
                <c:pt idx="2">
                  <c:v>446.57</c:v>
                </c:pt>
                <c:pt idx="3">
                  <c:v>401.22</c:v>
                </c:pt>
                <c:pt idx="4">
                  <c:v>357.13</c:v>
                </c:pt>
              </c:numCache>
            </c:numRef>
          </c:val>
          <c:extLst>
            <c:ext xmlns:c16="http://schemas.microsoft.com/office/drawing/2014/chart" uri="{C3380CC4-5D6E-409C-BE32-E72D297353CC}">
              <c16:uniqueId val="{00000000-BAE6-47E5-ACAE-91A461B0572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BAE6-47E5-ACAE-91A461B0572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94.33</c:v>
                </c:pt>
                <c:pt idx="1">
                  <c:v>97.76</c:v>
                </c:pt>
                <c:pt idx="2">
                  <c:v>91.56</c:v>
                </c:pt>
                <c:pt idx="3">
                  <c:v>93.41</c:v>
                </c:pt>
                <c:pt idx="4">
                  <c:v>102.31</c:v>
                </c:pt>
              </c:numCache>
            </c:numRef>
          </c:val>
          <c:extLst>
            <c:ext xmlns:c16="http://schemas.microsoft.com/office/drawing/2014/chart" uri="{C3380CC4-5D6E-409C-BE32-E72D297353CC}">
              <c16:uniqueId val="{00000000-B3AF-4A49-BE1E-E54D07A7D5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B3AF-4A49-BE1E-E54D07A7D5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85.02</c:v>
                </c:pt>
                <c:pt idx="1">
                  <c:v>82.9</c:v>
                </c:pt>
                <c:pt idx="2">
                  <c:v>88.92</c:v>
                </c:pt>
                <c:pt idx="3">
                  <c:v>86.96</c:v>
                </c:pt>
                <c:pt idx="4">
                  <c:v>79.760000000000005</c:v>
                </c:pt>
              </c:numCache>
            </c:numRef>
          </c:val>
          <c:extLst>
            <c:ext xmlns:c16="http://schemas.microsoft.com/office/drawing/2014/chart" uri="{C3380CC4-5D6E-409C-BE32-E72D297353CC}">
              <c16:uniqueId val="{00000000-CD90-4901-AB0C-DCC47705E4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CD90-4901-AB0C-DCC47705E4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43"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福島県　福島地方水道用水供給企業団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87.78</v>
      </c>
      <c r="J10" s="38"/>
      <c r="K10" s="38"/>
      <c r="L10" s="38"/>
      <c r="M10" s="38"/>
      <c r="N10" s="38"/>
      <c r="O10" s="65"/>
      <c r="P10" s="55">
        <f>データ!$P$6</f>
        <v>95.9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371756</v>
      </c>
      <c r="AM10" s="66"/>
      <c r="AN10" s="66"/>
      <c r="AO10" s="66"/>
      <c r="AP10" s="66"/>
      <c r="AQ10" s="66"/>
      <c r="AR10" s="66"/>
      <c r="AS10" s="66"/>
      <c r="AT10" s="37">
        <f>データ!$V$6</f>
        <v>595.97</v>
      </c>
      <c r="AU10" s="38"/>
      <c r="AV10" s="38"/>
      <c r="AW10" s="38"/>
      <c r="AX10" s="38"/>
      <c r="AY10" s="38"/>
      <c r="AZ10" s="38"/>
      <c r="BA10" s="38"/>
      <c r="BB10" s="55">
        <f>データ!$W$6</f>
        <v>623.78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b0yFxz7uNdgI7NbjYsbsb5MKN0FFRrPM0Y6u1IUpmwMQsY2sduNpeb/MVgXJuj1D0FseCqWsSCYsFFkC+j0bQg==" saltValue="RXCbAubNg/5tUDooyQkQ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78859</v>
      </c>
      <c r="D6" s="20">
        <f t="shared" si="3"/>
        <v>46</v>
      </c>
      <c r="E6" s="20">
        <f t="shared" si="3"/>
        <v>1</v>
      </c>
      <c r="F6" s="20">
        <f t="shared" si="3"/>
        <v>0</v>
      </c>
      <c r="G6" s="20">
        <f t="shared" si="3"/>
        <v>2</v>
      </c>
      <c r="H6" s="20" t="str">
        <f t="shared" si="3"/>
        <v>福島県　福島地方水道用水供給企業団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87.78</v>
      </c>
      <c r="P6" s="21">
        <f t="shared" si="3"/>
        <v>95.9</v>
      </c>
      <c r="Q6" s="21">
        <f t="shared" si="3"/>
        <v>0</v>
      </c>
      <c r="R6" s="21" t="str">
        <f t="shared" si="3"/>
        <v>-</v>
      </c>
      <c r="S6" s="21" t="str">
        <f t="shared" si="3"/>
        <v>-</v>
      </c>
      <c r="T6" s="21" t="str">
        <f t="shared" si="3"/>
        <v>-</v>
      </c>
      <c r="U6" s="21">
        <f t="shared" si="3"/>
        <v>371756</v>
      </c>
      <c r="V6" s="21">
        <f t="shared" si="3"/>
        <v>595.97</v>
      </c>
      <c r="W6" s="21">
        <f t="shared" si="3"/>
        <v>623.78</v>
      </c>
      <c r="X6" s="22">
        <f>IF(X7="",NA(),X7)</f>
        <v>98.06</v>
      </c>
      <c r="Y6" s="22">
        <f t="shared" ref="Y6:AG6" si="4">IF(Y7="",NA(),Y7)</f>
        <v>99.57</v>
      </c>
      <c r="Z6" s="22">
        <f t="shared" si="4"/>
        <v>94.21</v>
      </c>
      <c r="AA6" s="22">
        <f t="shared" si="4"/>
        <v>96.54</v>
      </c>
      <c r="AB6" s="22">
        <f t="shared" si="4"/>
        <v>103.11</v>
      </c>
      <c r="AC6" s="22">
        <f t="shared" si="4"/>
        <v>114.26</v>
      </c>
      <c r="AD6" s="22">
        <f t="shared" si="4"/>
        <v>112.98</v>
      </c>
      <c r="AE6" s="22">
        <f t="shared" si="4"/>
        <v>112.91</v>
      </c>
      <c r="AF6" s="22">
        <f t="shared" si="4"/>
        <v>111.13</v>
      </c>
      <c r="AG6" s="22">
        <f t="shared" si="4"/>
        <v>112.49</v>
      </c>
      <c r="AH6" s="21" t="str">
        <f>IF(AH7="","",IF(AH7="-","【-】","【"&amp;SUBSTITUTE(TEXT(AH7,"#,##0.00"),"-","△")&amp;"】"))</f>
        <v>【112.49】</v>
      </c>
      <c r="AI6" s="22">
        <f>IF(AI7="",NA(),AI7)</f>
        <v>36.770000000000003</v>
      </c>
      <c r="AJ6" s="22">
        <f t="shared" ref="AJ6:AR6" si="5">IF(AJ7="",NA(),AJ7)</f>
        <v>37.700000000000003</v>
      </c>
      <c r="AK6" s="22">
        <f t="shared" si="5"/>
        <v>46.06</v>
      </c>
      <c r="AL6" s="22">
        <f t="shared" si="5"/>
        <v>51.3</v>
      </c>
      <c r="AM6" s="22">
        <f t="shared" si="5"/>
        <v>47.64</v>
      </c>
      <c r="AN6" s="22">
        <f t="shared" si="5"/>
        <v>10.58</v>
      </c>
      <c r="AO6" s="22">
        <f t="shared" si="5"/>
        <v>10.49</v>
      </c>
      <c r="AP6" s="22">
        <f t="shared" si="5"/>
        <v>9.92</v>
      </c>
      <c r="AQ6" s="22">
        <f t="shared" si="5"/>
        <v>12.29</v>
      </c>
      <c r="AR6" s="22">
        <f t="shared" si="5"/>
        <v>8.77</v>
      </c>
      <c r="AS6" s="21" t="str">
        <f>IF(AS7="","",IF(AS7="-","【-】","【"&amp;SUBSTITUTE(TEXT(AS7,"#,##0.00"),"-","△")&amp;"】"))</f>
        <v>【8.77】</v>
      </c>
      <c r="AT6" s="22">
        <f>IF(AT7="",NA(),AT7)</f>
        <v>375.01</v>
      </c>
      <c r="AU6" s="22">
        <f t="shared" ref="AU6:BC6" si="6">IF(AU7="",NA(),AU7)</f>
        <v>413.75</v>
      </c>
      <c r="AV6" s="22">
        <f t="shared" si="6"/>
        <v>400.04</v>
      </c>
      <c r="AW6" s="22">
        <f t="shared" si="6"/>
        <v>365.02</v>
      </c>
      <c r="AX6" s="22">
        <f t="shared" si="6"/>
        <v>359.28</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539.49</v>
      </c>
      <c r="BF6" s="22">
        <f t="shared" ref="BF6:BN6" si="7">IF(BF7="",NA(),BF7)</f>
        <v>490.46</v>
      </c>
      <c r="BG6" s="22">
        <f t="shared" si="7"/>
        <v>446.57</v>
      </c>
      <c r="BH6" s="22">
        <f t="shared" si="7"/>
        <v>401.22</v>
      </c>
      <c r="BI6" s="22">
        <f t="shared" si="7"/>
        <v>357.13</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94.33</v>
      </c>
      <c r="BQ6" s="22">
        <f t="shared" ref="BQ6:BY6" si="8">IF(BQ7="",NA(),BQ7)</f>
        <v>97.76</v>
      </c>
      <c r="BR6" s="22">
        <f t="shared" si="8"/>
        <v>91.56</v>
      </c>
      <c r="BS6" s="22">
        <f t="shared" si="8"/>
        <v>93.41</v>
      </c>
      <c r="BT6" s="22">
        <f t="shared" si="8"/>
        <v>102.31</v>
      </c>
      <c r="BU6" s="22">
        <f t="shared" si="8"/>
        <v>114.14</v>
      </c>
      <c r="BV6" s="22">
        <f t="shared" si="8"/>
        <v>112.83</v>
      </c>
      <c r="BW6" s="22">
        <f t="shared" si="8"/>
        <v>112.84</v>
      </c>
      <c r="BX6" s="22">
        <f t="shared" si="8"/>
        <v>110.77</v>
      </c>
      <c r="BY6" s="22">
        <f t="shared" si="8"/>
        <v>112.35</v>
      </c>
      <c r="BZ6" s="21" t="str">
        <f>IF(BZ7="","",IF(BZ7="-","【-】","【"&amp;SUBSTITUTE(TEXT(BZ7,"#,##0.00"),"-","△")&amp;"】"))</f>
        <v>【112.35】</v>
      </c>
      <c r="CA6" s="22">
        <f>IF(CA7="",NA(),CA7)</f>
        <v>85.02</v>
      </c>
      <c r="CB6" s="22">
        <f t="shared" ref="CB6:CJ6" si="9">IF(CB7="",NA(),CB7)</f>
        <v>82.9</v>
      </c>
      <c r="CC6" s="22">
        <f t="shared" si="9"/>
        <v>88.92</v>
      </c>
      <c r="CD6" s="22">
        <f t="shared" si="9"/>
        <v>86.96</v>
      </c>
      <c r="CE6" s="22">
        <f t="shared" si="9"/>
        <v>79.760000000000005</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73.930000000000007</v>
      </c>
      <c r="CM6" s="22">
        <f t="shared" ref="CM6:CU6" si="10">IF(CM7="",NA(),CM7)</f>
        <v>72.44</v>
      </c>
      <c r="CN6" s="22">
        <f t="shared" si="10"/>
        <v>71.59</v>
      </c>
      <c r="CO6" s="22">
        <f t="shared" si="10"/>
        <v>72.14</v>
      </c>
      <c r="CP6" s="22">
        <f t="shared" si="10"/>
        <v>71.459999999999994</v>
      </c>
      <c r="CQ6" s="22">
        <f t="shared" si="10"/>
        <v>62.19</v>
      </c>
      <c r="CR6" s="22">
        <f t="shared" si="10"/>
        <v>61.77</v>
      </c>
      <c r="CS6" s="22">
        <f t="shared" si="10"/>
        <v>61.69</v>
      </c>
      <c r="CT6" s="22">
        <f t="shared" si="10"/>
        <v>62.26</v>
      </c>
      <c r="CU6" s="22">
        <f t="shared" si="10"/>
        <v>62.22</v>
      </c>
      <c r="CV6" s="21" t="str">
        <f>IF(CV7="","",IF(CV7="-","【-】","【"&amp;SUBSTITUTE(TEXT(CV7,"#,##0.00"),"-","△")&amp;"】"))</f>
        <v>【62.22】</v>
      </c>
      <c r="CW6" s="22">
        <f>IF(CW7="",NA(),CW7)</f>
        <v>99.34</v>
      </c>
      <c r="CX6" s="22">
        <f t="shared" ref="CX6:DF6" si="11">IF(CX7="",NA(),CX7)</f>
        <v>99.38</v>
      </c>
      <c r="CY6" s="22">
        <f t="shared" si="11"/>
        <v>99.42</v>
      </c>
      <c r="CZ6" s="22">
        <f t="shared" si="11"/>
        <v>99.36</v>
      </c>
      <c r="DA6" s="22">
        <f t="shared" si="11"/>
        <v>99.45</v>
      </c>
      <c r="DB6" s="22">
        <f t="shared" si="11"/>
        <v>100.05</v>
      </c>
      <c r="DC6" s="22">
        <f t="shared" si="11"/>
        <v>100.08</v>
      </c>
      <c r="DD6" s="22">
        <f t="shared" si="11"/>
        <v>100</v>
      </c>
      <c r="DE6" s="22">
        <f t="shared" si="11"/>
        <v>100.16</v>
      </c>
      <c r="DF6" s="22">
        <f t="shared" si="11"/>
        <v>100.28</v>
      </c>
      <c r="DG6" s="21" t="str">
        <f>IF(DG7="","",IF(DG7="-","【-】","【"&amp;SUBSTITUTE(TEXT(DG7,"#,##0.00"),"-","△")&amp;"】"))</f>
        <v>【100.28】</v>
      </c>
      <c r="DH6" s="22">
        <f>IF(DH7="",NA(),DH7)</f>
        <v>41.43</v>
      </c>
      <c r="DI6" s="22">
        <f t="shared" ref="DI6:DQ6" si="12">IF(DI7="",NA(),DI7)</f>
        <v>43.52</v>
      </c>
      <c r="DJ6" s="22">
        <f t="shared" si="12"/>
        <v>46.04</v>
      </c>
      <c r="DK6" s="22">
        <f t="shared" si="12"/>
        <v>48.83</v>
      </c>
      <c r="DL6" s="22">
        <f t="shared" si="12"/>
        <v>50.11</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2">
        <f>IF(ED7="",NA(),ED7)</f>
        <v>0.65</v>
      </c>
      <c r="EE6" s="22">
        <f t="shared" ref="EE6:EM6" si="14">IF(EE7="",NA(),EE7)</f>
        <v>0.03</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78859</v>
      </c>
      <c r="D7" s="24">
        <v>46</v>
      </c>
      <c r="E7" s="24">
        <v>1</v>
      </c>
      <c r="F7" s="24">
        <v>0</v>
      </c>
      <c r="G7" s="24">
        <v>2</v>
      </c>
      <c r="H7" s="24" t="s">
        <v>92</v>
      </c>
      <c r="I7" s="24" t="s">
        <v>93</v>
      </c>
      <c r="J7" s="24" t="s">
        <v>94</v>
      </c>
      <c r="K7" s="24" t="s">
        <v>95</v>
      </c>
      <c r="L7" s="24" t="s">
        <v>96</v>
      </c>
      <c r="M7" s="24" t="s">
        <v>97</v>
      </c>
      <c r="N7" s="25" t="s">
        <v>98</v>
      </c>
      <c r="O7" s="25">
        <v>87.78</v>
      </c>
      <c r="P7" s="25">
        <v>95.9</v>
      </c>
      <c r="Q7" s="25">
        <v>0</v>
      </c>
      <c r="R7" s="25" t="s">
        <v>98</v>
      </c>
      <c r="S7" s="25" t="s">
        <v>98</v>
      </c>
      <c r="T7" s="25" t="s">
        <v>98</v>
      </c>
      <c r="U7" s="25">
        <v>371756</v>
      </c>
      <c r="V7" s="25">
        <v>595.97</v>
      </c>
      <c r="W7" s="25">
        <v>623.78</v>
      </c>
      <c r="X7" s="25">
        <v>98.06</v>
      </c>
      <c r="Y7" s="25">
        <v>99.57</v>
      </c>
      <c r="Z7" s="25">
        <v>94.21</v>
      </c>
      <c r="AA7" s="25">
        <v>96.54</v>
      </c>
      <c r="AB7" s="25">
        <v>103.11</v>
      </c>
      <c r="AC7" s="25">
        <v>114.26</v>
      </c>
      <c r="AD7" s="25">
        <v>112.98</v>
      </c>
      <c r="AE7" s="25">
        <v>112.91</v>
      </c>
      <c r="AF7" s="25">
        <v>111.13</v>
      </c>
      <c r="AG7" s="25">
        <v>112.49</v>
      </c>
      <c r="AH7" s="25">
        <v>112.49</v>
      </c>
      <c r="AI7" s="25">
        <v>36.770000000000003</v>
      </c>
      <c r="AJ7" s="25">
        <v>37.700000000000003</v>
      </c>
      <c r="AK7" s="25">
        <v>46.06</v>
      </c>
      <c r="AL7" s="25">
        <v>51.3</v>
      </c>
      <c r="AM7" s="25">
        <v>47.64</v>
      </c>
      <c r="AN7" s="25">
        <v>10.58</v>
      </c>
      <c r="AO7" s="25">
        <v>10.49</v>
      </c>
      <c r="AP7" s="25">
        <v>9.92</v>
      </c>
      <c r="AQ7" s="25">
        <v>12.29</v>
      </c>
      <c r="AR7" s="25">
        <v>8.77</v>
      </c>
      <c r="AS7" s="25">
        <v>8.77</v>
      </c>
      <c r="AT7" s="25">
        <v>375.01</v>
      </c>
      <c r="AU7" s="25">
        <v>413.75</v>
      </c>
      <c r="AV7" s="25">
        <v>400.04</v>
      </c>
      <c r="AW7" s="25">
        <v>365.02</v>
      </c>
      <c r="AX7" s="25">
        <v>359.28</v>
      </c>
      <c r="AY7" s="25">
        <v>243.44</v>
      </c>
      <c r="AZ7" s="25">
        <v>258.49</v>
      </c>
      <c r="BA7" s="25">
        <v>271.10000000000002</v>
      </c>
      <c r="BB7" s="25">
        <v>284.45</v>
      </c>
      <c r="BC7" s="25">
        <v>309.23</v>
      </c>
      <c r="BD7" s="25">
        <v>309.23</v>
      </c>
      <c r="BE7" s="25">
        <v>539.49</v>
      </c>
      <c r="BF7" s="25">
        <v>490.46</v>
      </c>
      <c r="BG7" s="25">
        <v>446.57</v>
      </c>
      <c r="BH7" s="25">
        <v>401.22</v>
      </c>
      <c r="BI7" s="25">
        <v>357.13</v>
      </c>
      <c r="BJ7" s="25">
        <v>303.26</v>
      </c>
      <c r="BK7" s="25">
        <v>290.31</v>
      </c>
      <c r="BL7" s="25">
        <v>272.95999999999998</v>
      </c>
      <c r="BM7" s="25">
        <v>260.95999999999998</v>
      </c>
      <c r="BN7" s="25">
        <v>240.07</v>
      </c>
      <c r="BO7" s="25">
        <v>240.07</v>
      </c>
      <c r="BP7" s="25">
        <v>94.33</v>
      </c>
      <c r="BQ7" s="25">
        <v>97.76</v>
      </c>
      <c r="BR7" s="25">
        <v>91.56</v>
      </c>
      <c r="BS7" s="25">
        <v>93.41</v>
      </c>
      <c r="BT7" s="25">
        <v>102.31</v>
      </c>
      <c r="BU7" s="25">
        <v>114.14</v>
      </c>
      <c r="BV7" s="25">
        <v>112.83</v>
      </c>
      <c r="BW7" s="25">
        <v>112.84</v>
      </c>
      <c r="BX7" s="25">
        <v>110.77</v>
      </c>
      <c r="BY7" s="25">
        <v>112.35</v>
      </c>
      <c r="BZ7" s="25">
        <v>112.35</v>
      </c>
      <c r="CA7" s="25">
        <v>85.02</v>
      </c>
      <c r="CB7" s="25">
        <v>82.9</v>
      </c>
      <c r="CC7" s="25">
        <v>88.92</v>
      </c>
      <c r="CD7" s="25">
        <v>86.96</v>
      </c>
      <c r="CE7" s="25">
        <v>79.760000000000005</v>
      </c>
      <c r="CF7" s="25">
        <v>73.03</v>
      </c>
      <c r="CG7" s="25">
        <v>73.86</v>
      </c>
      <c r="CH7" s="25">
        <v>73.849999999999994</v>
      </c>
      <c r="CI7" s="25">
        <v>73.180000000000007</v>
      </c>
      <c r="CJ7" s="25">
        <v>73.05</v>
      </c>
      <c r="CK7" s="25">
        <v>73.05</v>
      </c>
      <c r="CL7" s="25">
        <v>73.930000000000007</v>
      </c>
      <c r="CM7" s="25">
        <v>72.44</v>
      </c>
      <c r="CN7" s="25">
        <v>71.59</v>
      </c>
      <c r="CO7" s="25">
        <v>72.14</v>
      </c>
      <c r="CP7" s="25">
        <v>71.459999999999994</v>
      </c>
      <c r="CQ7" s="25">
        <v>62.19</v>
      </c>
      <c r="CR7" s="25">
        <v>61.77</v>
      </c>
      <c r="CS7" s="25">
        <v>61.69</v>
      </c>
      <c r="CT7" s="25">
        <v>62.26</v>
      </c>
      <c r="CU7" s="25">
        <v>62.22</v>
      </c>
      <c r="CV7" s="25">
        <v>62.22</v>
      </c>
      <c r="CW7" s="25">
        <v>99.34</v>
      </c>
      <c r="CX7" s="25">
        <v>99.38</v>
      </c>
      <c r="CY7" s="25">
        <v>99.42</v>
      </c>
      <c r="CZ7" s="25">
        <v>99.36</v>
      </c>
      <c r="DA7" s="25">
        <v>99.45</v>
      </c>
      <c r="DB7" s="25">
        <v>100.05</v>
      </c>
      <c r="DC7" s="25">
        <v>100.08</v>
      </c>
      <c r="DD7" s="25">
        <v>100</v>
      </c>
      <c r="DE7" s="25">
        <v>100.16</v>
      </c>
      <c r="DF7" s="25">
        <v>100.28</v>
      </c>
      <c r="DG7" s="25">
        <v>100.28</v>
      </c>
      <c r="DH7" s="25">
        <v>41.43</v>
      </c>
      <c r="DI7" s="25">
        <v>43.52</v>
      </c>
      <c r="DJ7" s="25">
        <v>46.04</v>
      </c>
      <c r="DK7" s="25">
        <v>48.83</v>
      </c>
      <c r="DL7" s="25">
        <v>50.11</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0.65</v>
      </c>
      <c r="EE7" s="25">
        <v>0.03</v>
      </c>
      <c r="EF7" s="25">
        <v>0</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