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S:\030200 財政課\01共有フォルダ（令和4年度）\09地方公営企業\01全般\02_県照会・回答\230112_【照会_市町村財政課1月27日（金）期限】公営企業に係る経営比較分析表（令和３年度決算）の分析等について\県提出\"/>
    </mc:Choice>
  </mc:AlternateContent>
  <xr:revisionPtr revIDLastSave="0" documentId="13_ncr:1_{4FCAB8D2-AD05-4A65-B601-E402C326D941}" xr6:coauthVersionLast="36" xr6:coauthVersionMax="36" xr10:uidLastSave="{00000000-0000-0000-0000-000000000000}"/>
  <workbookProtection workbookAlgorithmName="SHA-512" workbookHashValue="sShIGR7muJggGlnCbXIYakF+sZRSkW5W+A2Bf1ppUZEl/75jmcgyF35PYZoK2DhRIirT2FASz4ZmctUxutjTjQ==" workbookSaltValue="jjaTx08NBJtLSpGl71Z/t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B8" i="4"/>
  <c r="B6" i="4"/>
</calcChain>
</file>

<file path=xl/sharedStrings.xml><?xml version="1.0" encoding="utf-8"?>
<sst xmlns="http://schemas.openxmlformats.org/spreadsheetml/2006/main" count="278" uniqueCount="119">
  <si>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</si>
  <si>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</si>
  <si>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</si>
  <si>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</si>
  <si>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</si>
  <si>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</si>
  <si>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</si>
  <si>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</si>
  <si>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</si>
  <si>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</si>
  <si>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</si>
  <si>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</si>
  <si>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</si>
  <si>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</si>
  <si>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</si>
  <si>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</si>
  <si>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</si>
  <si>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</si>
  <si>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</si>
  <si>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</si>
  <si>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</si>
  <si>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</si>
  <si>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</si>
  <si>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</si>
  <si>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</si>
  <si>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</si>
  <si>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</si>
  <si>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</si>
  <si>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</si>
  <si>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</si>
  <si>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</si>
  <si>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</si>
  <si>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</si>
  <si>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</si>
  <si>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</si>
  <si>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</si>
  <si>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</si>
  <si>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</si>
  <si>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</si>
  <si>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</si>
  <si>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</si>
  <si>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</si>
  <si>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</si>
  <si>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</si>
  <si>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</si>
  <si>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</si>
  <si>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</si>
  <si>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</si>
  <si>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</si>
  <si>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</si>
  <si>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</si>
  <si>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</si>
  <si>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</si>
  <si>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</si>
  <si>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</si>
  <si>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</si>
  <si>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</si>
  <si>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</si>
  <si>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</si>
  <si>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</si>
  <si>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</si>
  <si>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</si>
  <si>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</si>
  <si>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</si>
  <si>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</si>
  <si>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</si>
  <si>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</si>
  <si>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</si>
  <si>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</si>
  <si>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</si>
  <si>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</si>
  <si>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</si>
  <si>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</si>
  <si>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</si>
  <si>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</si>
  <si>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</si>
  <si>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</si>
  <si>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</si>
  <si>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</si>
  <si>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</si>
  <si>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</si>
  <si>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</si>
  <si>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</si>
  <si>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</si>
  <si>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</si>
  <si>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</si>
  <si>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</si>
  <si>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</si>
  <si>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</si>
  <si>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</si>
  <si>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</si>
  <si>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</si>
  <si>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</si>
  <si>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</si>
  <si>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</si>
  <si>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</si>
  <si>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</si>
  <si>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</si>
  <si>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</si>
  <si>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</si>
  <si>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</si>
  <si>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</si>
  <si>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</si>
  <si>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</si>
  <si>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</si>
  <si>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</si>
  <si>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</si>
  <si>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</si>
  <si>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</si>
  <si>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</si>
  <si>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</si>
  <si>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</si>
  <si>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</si>
  <si>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</si>
  <si>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</si>
  <si>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</si>
  <si>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管路施設は、供用開始から16年であるため老朽化対策等は行っていない。Ｈ28に策定したストックマネジメント計画に基づき、重要度の高い施設から順次点検・調査を実施し、改築・更新等計画的に行っていく予定である。</t>
    <phoneticPr fontId="4"/>
  </si>
  <si>
    <t>　経常収支比率は100％未満であり、類似団体や全国平均よりも低い状況であるが、経費回収率は100％であり、類似団体平均よりは高くなっている。
　汚水処理原価は類似団体と同程度の金額となっているが全国平均と比較すると大きな開きがある。
　現状からの大幅な削減は困難と考えられるが、将来にわたり経営の健全性・効率性を維持するためには、費用に見合う適正な収入を確保する必要があり、下水道使用料の見直しを検討しなければならないが、既に全国的にも高水準の状態となっている。
　流動比率については、50％になっており支払い能力が低い状況である。流動負債の約８割が建設改良費等の財源に充てるための企業債となっており、多少はこれらの財源で整備された施設の使用料収入等が返済の原資になりうるが、現状では専ら一般会計からの繰入金等に依存している状況である。
　企業債残高対事業規模比率は類似団体、全国平均と比較し高い数値を示しているが、今後大規模な下水道区域拡張事業を行う見通しは無いため減少していく見込みである。
　水洗化率については、上昇傾向にあるが、類似団体及び全国平均と比較し低い数値となっているため、向上に努めるとともに今後の投資の在り方について見直し、計画的事業進行を図る必要がある。</t>
    <rPh sb="12" eb="14">
      <t>ミマン</t>
    </rPh>
    <rPh sb="39" eb="41">
      <t>ケイヒ</t>
    </rPh>
    <rPh sb="41" eb="43">
      <t>カイシュウ</t>
    </rPh>
    <rPh sb="43" eb="44">
      <t>リツ</t>
    </rPh>
    <rPh sb="53" eb="55">
      <t>ルイジ</t>
    </rPh>
    <rPh sb="55" eb="57">
      <t>ダンタイ</t>
    </rPh>
    <rPh sb="57" eb="59">
      <t>ヘイキン</t>
    </rPh>
    <rPh sb="62" eb="63">
      <t>タカ</t>
    </rPh>
    <rPh sb="84" eb="87">
      <t>ドウテイド</t>
    </rPh>
    <rPh sb="233" eb="235">
      <t>リュウドウ</t>
    </rPh>
    <rPh sb="235" eb="237">
      <t>ヒリツ</t>
    </rPh>
    <rPh sb="252" eb="254">
      <t>シハラ</t>
    </rPh>
    <rPh sb="255" eb="257">
      <t>ノウリョク</t>
    </rPh>
    <rPh sb="258" eb="259">
      <t>ヒク</t>
    </rPh>
    <rPh sb="260" eb="262">
      <t>ジョウキョウ</t>
    </rPh>
    <rPh sb="266" eb="268">
      <t>リュウドウ</t>
    </rPh>
    <rPh sb="268" eb="270">
      <t>フサイ</t>
    </rPh>
    <rPh sb="271" eb="272">
      <t>ヤク</t>
    </rPh>
    <rPh sb="273" eb="274">
      <t>ワリ</t>
    </rPh>
    <rPh sb="275" eb="277">
      <t>ケンセツ</t>
    </rPh>
    <rPh sb="277" eb="279">
      <t>カイリョウ</t>
    </rPh>
    <rPh sb="279" eb="280">
      <t>ヒ</t>
    </rPh>
    <rPh sb="280" eb="281">
      <t>トウ</t>
    </rPh>
    <rPh sb="282" eb="284">
      <t>ザイゲン</t>
    </rPh>
    <rPh sb="285" eb="286">
      <t>ア</t>
    </rPh>
    <rPh sb="291" eb="293">
      <t>キギョウ</t>
    </rPh>
    <rPh sb="293" eb="294">
      <t>サイ</t>
    </rPh>
    <rPh sb="301" eb="303">
      <t>タショウ</t>
    </rPh>
    <rPh sb="308" eb="310">
      <t>ザイゲン</t>
    </rPh>
    <rPh sb="311" eb="313">
      <t>セイビ</t>
    </rPh>
    <rPh sb="316" eb="318">
      <t>シセツ</t>
    </rPh>
    <rPh sb="319" eb="322">
      <t>シヨウリョウ</t>
    </rPh>
    <rPh sb="322" eb="324">
      <t>シュウニュウ</t>
    </rPh>
    <rPh sb="324" eb="325">
      <t>トウ</t>
    </rPh>
    <rPh sb="326" eb="328">
      <t>ヘンサイ</t>
    </rPh>
    <rPh sb="329" eb="331">
      <t>ゲンシ</t>
    </rPh>
    <rPh sb="338" eb="340">
      <t>ゲンジョウ</t>
    </rPh>
    <rPh sb="342" eb="343">
      <t>モッパ</t>
    </rPh>
    <rPh sb="344" eb="346">
      <t>イッパン</t>
    </rPh>
    <rPh sb="346" eb="348">
      <t>カイケイ</t>
    </rPh>
    <rPh sb="351" eb="353">
      <t>クリイレ</t>
    </rPh>
    <rPh sb="353" eb="354">
      <t>キン</t>
    </rPh>
    <rPh sb="354" eb="355">
      <t>トウ</t>
    </rPh>
    <rPh sb="356" eb="358">
      <t>イゾン</t>
    </rPh>
    <rPh sb="362" eb="364">
      <t>ジョウキョウ</t>
    </rPh>
    <rPh sb="459" eb="461">
      <t>ジョウショウ</t>
    </rPh>
    <rPh sb="461" eb="463">
      <t>ケイコウ</t>
    </rPh>
    <rPh sb="532" eb="534">
      <t>ヒツヨウ</t>
    </rPh>
    <phoneticPr fontId="4"/>
  </si>
  <si>
    <t>　当市の下水道処理人口普及率は令和３年度末で73.7％に留まっていることから、一層の未普及対策の推進が必要である。
　一方で、長期的な人口減少により将来的な下水道使用料の大幅な増収は見込めないため、今後も厳しい経営環境が続くことが見込まれる。さらに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</si>
</sst>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60-4C57-8693-F8961DF912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5560-4C57-8693-F8961DF912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1-4342-8A9C-CBC293CB52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4301-4342-8A9C-CBC293CB52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68.84</c:v>
                </c:pt>
                <c:pt idx="3">
                  <c:v>71.28</c:v>
                </c:pt>
                <c:pt idx="4">
                  <c:v>73.739999999999995</c:v>
                </c:pt>
              </c:numCache>
            </c:numRef>
          </c:val>
          <c:extLst>
            <c:ext xmlns:c16="http://schemas.microsoft.com/office/drawing/2014/chart" uri="{C3380CC4-5D6E-409C-BE32-E72D297353CC}">
              <c16:uniqueId val="{00000000-A3D0-4F73-BE45-BFC0E358E6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A3D0-4F73-BE45-BFC0E358E6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101.16</c:v>
                </c:pt>
                <c:pt idx="3">
                  <c:v>98.18</c:v>
                </c:pt>
                <c:pt idx="4">
                  <c:v>98.54</c:v>
                </c:pt>
              </c:numCache>
            </c:numRef>
          </c:val>
          <c:extLst>
            <c:ext xmlns:c16="http://schemas.microsoft.com/office/drawing/2014/chart" uri="{C3380CC4-5D6E-409C-BE32-E72D297353CC}">
              <c16:uniqueId val="{00000000-E18C-48F2-A16F-A1EF8B96BF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E18C-48F2-A16F-A1EF8B96BF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2.36</c:v>
                </c:pt>
                <c:pt idx="3">
                  <c:v>4.6500000000000004</c:v>
                </c:pt>
                <c:pt idx="4">
                  <c:v>6.84</c:v>
                </c:pt>
              </c:numCache>
            </c:numRef>
          </c:val>
          <c:extLst>
            <c:ext xmlns:c16="http://schemas.microsoft.com/office/drawing/2014/chart" uri="{C3380CC4-5D6E-409C-BE32-E72D297353CC}">
              <c16:uniqueId val="{00000000-0848-49AF-BC9D-7CBD886A17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0848-49AF-BC9D-7CBD886A17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C6-4AF4-8D26-E9075143B1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CC6-4AF4-8D26-E9075143B1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5F-4E44-8F74-107BBD3980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775F-4E44-8F74-107BBD3980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30.77</c:v>
                </c:pt>
                <c:pt idx="3">
                  <c:v>44.11</c:v>
                </c:pt>
                <c:pt idx="4">
                  <c:v>50.89</c:v>
                </c:pt>
              </c:numCache>
            </c:numRef>
          </c:val>
          <c:extLst>
            <c:ext xmlns:c16="http://schemas.microsoft.com/office/drawing/2014/chart" uri="{C3380CC4-5D6E-409C-BE32-E72D297353CC}">
              <c16:uniqueId val="{00000000-90FB-4420-B939-AED8360763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90FB-4420-B939-AED8360763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3312.93</c:v>
                </c:pt>
                <c:pt idx="3">
                  <c:v>3098.6</c:v>
                </c:pt>
                <c:pt idx="4">
                  <c:v>2818.83</c:v>
                </c:pt>
              </c:numCache>
            </c:numRef>
          </c:val>
          <c:extLst>
            <c:ext xmlns:c16="http://schemas.microsoft.com/office/drawing/2014/chart" uri="{C3380CC4-5D6E-409C-BE32-E72D297353CC}">
              <c16:uniqueId val="{00000000-7B90-4663-A2A4-865132295B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7B90-4663-A2A4-865132295B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97.58</c:v>
                </c:pt>
                <c:pt idx="4">
                  <c:v>100</c:v>
                </c:pt>
              </c:numCache>
            </c:numRef>
          </c:val>
          <c:extLst>
            <c:ext xmlns:c16="http://schemas.microsoft.com/office/drawing/2014/chart" uri="{C3380CC4-5D6E-409C-BE32-E72D297353CC}">
              <c16:uniqueId val="{00000000-646B-4C41-9E92-4F04EE5C9F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646B-4C41-9E92-4F04EE5C9F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216.13</c:v>
                </c:pt>
                <c:pt idx="3">
                  <c:v>220.69</c:v>
                </c:pt>
                <c:pt idx="4">
                  <c:v>215.6</c:v>
                </c:pt>
              </c:numCache>
            </c:numRef>
          </c:val>
          <c:extLst>
            <c:ext xmlns:c16="http://schemas.microsoft.com/office/drawing/2014/chart" uri="{C3380CC4-5D6E-409C-BE32-E72D297353CC}">
              <c16:uniqueId val="{00000000-3D90-4A28-9C99-18590AA5EF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3D90-4A28-9C99-18590AA5EF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田村市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34947</v>
      </c>
      <c r="AM8" s="45"/>
      <c r="AN8" s="45"/>
      <c r="AO8" s="45"/>
      <c r="AP8" s="45"/>
      <c r="AQ8" s="45"/>
      <c r="AR8" s="45"/>
      <c r="AS8" s="45"/>
      <c r="AT8" s="46">
        <f>データ!T6</f>
        <v>458.33</v>
      </c>
      <c r="AU8" s="46"/>
      <c r="AV8" s="46"/>
      <c r="AW8" s="46"/>
      <c r="AX8" s="46"/>
      <c r="AY8" s="46"/>
      <c r="AZ8" s="46"/>
      <c r="BA8" s="46"/>
      <c r="BB8" s="46">
        <f>データ!U6</f>
        <v>76.25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53.11</v>
      </c>
      <c r="J10" s="46"/>
      <c r="K10" s="46"/>
      <c r="L10" s="46"/>
      <c r="M10" s="46"/>
      <c r="N10" s="46"/>
      <c r="O10" s="46"/>
      <c r="P10" s="46">
        <f>データ!P6</f>
        <v>36.18</v>
      </c>
      <c r="Q10" s="46"/>
      <c r="R10" s="46"/>
      <c r="S10" s="46"/>
      <c r="T10" s="46"/>
      <c r="U10" s="46"/>
      <c r="V10" s="46"/>
      <c r="W10" s="46">
        <f>データ!Q6</f>
        <v>97.73</v>
      </c>
      <c r="X10" s="46"/>
      <c r="Y10" s="46"/>
      <c r="Z10" s="46"/>
      <c r="AA10" s="46"/>
      <c r="AB10" s="46"/>
      <c r="AC10" s="46"/>
      <c r="AD10" s="45">
        <f>データ!R6</f>
        <v>4180</v>
      </c>
      <c r="AE10" s="45"/>
      <c r="AF10" s="45"/>
      <c r="AG10" s="45"/>
      <c r="AH10" s="45"/>
      <c r="AI10" s="45"/>
      <c r="AJ10" s="45"/>
      <c r="AK10" s="2"/>
      <c r="AL10" s="45">
        <f>データ!V6</f>
        <v>12306</v>
      </c>
      <c r="AM10" s="45"/>
      <c r="AN10" s="45"/>
      <c r="AO10" s="45"/>
      <c r="AP10" s="45"/>
      <c r="AQ10" s="45"/>
      <c r="AR10" s="45"/>
      <c r="AS10" s="45"/>
      <c r="AT10" s="46">
        <f>データ!W6</f>
        <v>5.95</v>
      </c>
      <c r="AU10" s="46"/>
      <c r="AV10" s="46"/>
      <c r="AW10" s="46"/>
      <c r="AX10" s="46"/>
      <c r="AY10" s="46"/>
      <c r="AZ10" s="46"/>
      <c r="BA10" s="46"/>
      <c r="BB10" s="46">
        <f>データ!X6</f>
        <v>2068.2399999999998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BmyqG/T1JX0RnetpNqNa/l0rMxH7ACyc8hchruAK6XsUNBymaJMbRMLQtiXHLlj8jokkXOr/+qd74B+lcmLCw==" saltValue="qMYuGGW6uBi1rWBZGEJv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72117</v>
      </c>
      <c r="D6" s="19">
        <f t="shared" si="3"/>
        <v>46</v>
      </c>
      <c r="E6" s="19">
        <f t="shared" si="3"/>
        <v>17</v>
      </c>
      <c r="F6" s="19">
        <f t="shared" si="3"/>
        <v>1</v>
      </c>
      <c r="G6" s="19">
        <f t="shared" si="3"/>
        <v>0</v>
      </c>
      <c r="H6" s="19" t="str">
        <f t="shared" si="3"/>
        <v>福島県　田村市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53.11</v>
      </c>
      <c r="P6" s="20">
        <f t="shared" si="3"/>
        <v>36.18</v>
      </c>
      <c r="Q6" s="20">
        <f t="shared" si="3"/>
        <v>97.73</v>
      </c>
      <c r="R6" s="20">
        <f t="shared" si="3"/>
        <v>4180</v>
      </c>
      <c r="S6" s="20">
        <f t="shared" si="3"/>
        <v>34947</v>
      </c>
      <c r="T6" s="20">
        <f t="shared" si="3"/>
        <v>458.33</v>
      </c>
      <c r="U6" s="20">
        <f t="shared" si="3"/>
        <v>76.25</v>
      </c>
      <c r="V6" s="20">
        <f t="shared" si="3"/>
        <v>12306</v>
      </c>
      <c r="W6" s="20">
        <f t="shared" si="3"/>
        <v>5.95</v>
      </c>
      <c r="X6" s="20">
        <f t="shared" si="3"/>
        <v>2068.2399999999998</v>
      </c>
      <c r="Y6" s="21" t="str">
        <f>IF(Y7="",NA(),Y7)</f>
        <v>-</v>
      </c>
      <c r="Z6" s="21" t="str">
        <f t="shared" ref="Z6:AH6" si="4">IF(Z7="",NA(),Z7)</f>
        <v>-</v>
      </c>
      <c r="AA6" s="21">
        <f t="shared" si="4"/>
        <v>101.16</v>
      </c>
      <c r="AB6" s="21">
        <f t="shared" si="4"/>
        <v>98.18</v>
      </c>
      <c r="AC6" s="21">
        <f t="shared" si="4"/>
        <v>98.54</v>
      </c>
      <c r="AD6" s="21" t="str">
        <f t="shared" si="4"/>
        <v>-</v>
      </c>
      <c r="AE6" s="21" t="str">
        <f t="shared" si="4"/>
        <v>-</v>
      </c>
      <c r="AF6" s="21">
        <f t="shared" si="4"/>
        <v>109.21</v>
      </c>
      <c r="AG6" s="21">
        <f t="shared" si="4"/>
        <v>107.81</v>
      </c>
      <c r="AH6" s="21">
        <f t="shared" si="4"/>
        <v>107.54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15.73</v>
      </c>
      <c r="AR6" s="21">
        <f t="shared" si="5"/>
        <v>18.2</v>
      </c>
      <c r="AS6" s="21">
        <f t="shared" si="5"/>
        <v>19.059999999999999</v>
      </c>
      <c r="AT6" s="20" t="str">
        <f>IF(AT7="","",IF(AT7="-","【-】","【"&amp;SUBSTITUTE(TEXT(AT7,"#,##0.00"),"-","△")&amp;"】"))</f>
        <v>【3.09】</v>
      </c>
      <c r="AU6" s="21" t="str">
        <f>IF(AU7="",NA(),AU7)</f>
        <v>-</v>
      </c>
      <c r="AV6" s="21" t="str">
        <f t="shared" ref="AV6:BD6" si="6">IF(AV7="",NA(),AV7)</f>
        <v>-</v>
      </c>
      <c r="AW6" s="21">
        <f t="shared" si="6"/>
        <v>30.77</v>
      </c>
      <c r="AX6" s="21">
        <f t="shared" si="6"/>
        <v>44.11</v>
      </c>
      <c r="AY6" s="21">
        <f t="shared" si="6"/>
        <v>50.89</v>
      </c>
      <c r="AZ6" s="21" t="str">
        <f t="shared" si="6"/>
        <v>-</v>
      </c>
      <c r="BA6" s="21" t="str">
        <f t="shared" si="6"/>
        <v>-</v>
      </c>
      <c r="BB6" s="21">
        <f t="shared" si="6"/>
        <v>57.26</v>
      </c>
      <c r="BC6" s="21">
        <f t="shared" si="6"/>
        <v>48.56</v>
      </c>
      <c r="BD6" s="21">
        <f t="shared" si="6"/>
        <v>47.58</v>
      </c>
      <c r="BE6" s="20" t="str">
        <f>IF(BE7="","",IF(BE7="-","【-】","【"&amp;SUBSTITUTE(TEXT(BE7,"#,##0.00"),"-","△")&amp;"】"))</f>
        <v>【71.39】</v>
      </c>
      <c r="BF6" s="21" t="str">
        <f>IF(BF7="",NA(),BF7)</f>
        <v>-</v>
      </c>
      <c r="BG6" s="21" t="str">
        <f t="shared" ref="BG6:BO6" si="7">IF(BG7="",NA(),BG7)</f>
        <v>-</v>
      </c>
      <c r="BH6" s="21">
        <f t="shared" si="7"/>
        <v>3312.93</v>
      </c>
      <c r="BI6" s="21">
        <f t="shared" si="7"/>
        <v>3098.6</v>
      </c>
      <c r="BJ6" s="21">
        <f t="shared" si="7"/>
        <v>2818.83</v>
      </c>
      <c r="BK6" s="21" t="str">
        <f t="shared" si="7"/>
        <v>-</v>
      </c>
      <c r="BL6" s="21" t="str">
        <f t="shared" si="7"/>
        <v>-</v>
      </c>
      <c r="BM6" s="21">
        <f t="shared" si="7"/>
        <v>1130.42</v>
      </c>
      <c r="BN6" s="21">
        <f t="shared" si="7"/>
        <v>1245.0999999999999</v>
      </c>
      <c r="BO6" s="21">
        <f t="shared" si="7"/>
        <v>1108.8</v>
      </c>
      <c r="BP6" s="20" t="str">
        <f>IF(BP7="","",IF(BP7="-","【-】","【"&amp;SUBSTITUTE(TEXT(BP7,"#,##0.00"),"-","△")&amp;"】"))</f>
        <v>【669.11】</v>
      </c>
      <c r="BQ6" s="21" t="str">
        <f>IF(BQ7="",NA(),BQ7)</f>
        <v>-</v>
      </c>
      <c r="BR6" s="21" t="str">
        <f t="shared" ref="BR6:BZ6" si="8">IF(BR7="",NA(),BR7)</f>
        <v>-</v>
      </c>
      <c r="BS6" s="21">
        <f t="shared" si="8"/>
        <v>100</v>
      </c>
      <c r="BT6" s="21">
        <f t="shared" si="8"/>
        <v>97.58</v>
      </c>
      <c r="BU6" s="21">
        <f t="shared" si="8"/>
        <v>100</v>
      </c>
      <c r="BV6" s="21" t="str">
        <f t="shared" si="8"/>
        <v>-</v>
      </c>
      <c r="BW6" s="21" t="str">
        <f t="shared" si="8"/>
        <v>-</v>
      </c>
      <c r="BX6" s="21">
        <f t="shared" si="8"/>
        <v>74.17</v>
      </c>
      <c r="BY6" s="21">
        <f t="shared" si="8"/>
        <v>79.77</v>
      </c>
      <c r="BZ6" s="21">
        <f t="shared" si="8"/>
        <v>79.63</v>
      </c>
      <c r="CA6" s="20" t="str">
        <f>IF(CA7="","",IF(CA7="-","【-】","【"&amp;SUBSTITUTE(TEXT(CA7,"#,##0.00"),"-","△")&amp;"】"))</f>
        <v>【99.73】</v>
      </c>
      <c r="CB6" s="21" t="str">
        <f>IF(CB7="",NA(),CB7)</f>
        <v>-</v>
      </c>
      <c r="CC6" s="21" t="str">
        <f t="shared" ref="CC6:CK6" si="9">IF(CC7="",NA(),CC7)</f>
        <v>-</v>
      </c>
      <c r="CD6" s="21">
        <f t="shared" si="9"/>
        <v>216.13</v>
      </c>
      <c r="CE6" s="21">
        <f t="shared" si="9"/>
        <v>220.69</v>
      </c>
      <c r="CF6" s="21">
        <f t="shared" si="9"/>
        <v>215.6</v>
      </c>
      <c r="CG6" s="21" t="str">
        <f t="shared" si="9"/>
        <v>-</v>
      </c>
      <c r="CH6" s="21" t="str">
        <f t="shared" si="9"/>
        <v>-</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49.27</v>
      </c>
      <c r="CU6" s="21">
        <f t="shared" si="10"/>
        <v>49.47</v>
      </c>
      <c r="CV6" s="21">
        <f t="shared" si="10"/>
        <v>48.19</v>
      </c>
      <c r="CW6" s="20" t="str">
        <f>IF(CW7="","",IF(CW7="-","【-】","【"&amp;SUBSTITUTE(TEXT(CW7,"#,##0.00"),"-","△")&amp;"】"))</f>
        <v>【59.99】</v>
      </c>
      <c r="CX6" s="21" t="str">
        <f>IF(CX7="",NA(),CX7)</f>
        <v>-</v>
      </c>
      <c r="CY6" s="21" t="str">
        <f t="shared" ref="CY6:DG6" si="11">IF(CY7="",NA(),CY7)</f>
        <v>-</v>
      </c>
      <c r="CZ6" s="21">
        <f t="shared" si="11"/>
        <v>68.84</v>
      </c>
      <c r="DA6" s="21">
        <f t="shared" si="11"/>
        <v>71.28</v>
      </c>
      <c r="DB6" s="21">
        <f t="shared" si="11"/>
        <v>73.739999999999995</v>
      </c>
      <c r="DC6" s="21" t="str">
        <f t="shared" si="11"/>
        <v>-</v>
      </c>
      <c r="DD6" s="21" t="str">
        <f t="shared" si="11"/>
        <v>-</v>
      </c>
      <c r="DE6" s="21">
        <f t="shared" si="11"/>
        <v>83.16</v>
      </c>
      <c r="DF6" s="21">
        <f t="shared" si="11"/>
        <v>82.06</v>
      </c>
      <c r="DG6" s="21">
        <f t="shared" si="11"/>
        <v>82.26</v>
      </c>
      <c r="DH6" s="20" t="str">
        <f>IF(DH7="","",IF(DH7="-","【-】","【"&amp;SUBSTITUTE(TEXT(DH7,"#,##0.00"),"-","△")&amp;"】"))</f>
        <v>【95.72】</v>
      </c>
      <c r="DI6" s="21" t="str">
        <f>IF(DI7="",NA(),DI7)</f>
        <v>-</v>
      </c>
      <c r="DJ6" s="21" t="str">
        <f t="shared" ref="DJ6:DR6" si="12">IF(DJ7="",NA(),DJ7)</f>
        <v>-</v>
      </c>
      <c r="DK6" s="21">
        <f t="shared" si="12"/>
        <v>2.36</v>
      </c>
      <c r="DL6" s="21">
        <f t="shared" si="12"/>
        <v>4.6500000000000004</v>
      </c>
      <c r="DM6" s="21">
        <f t="shared" si="12"/>
        <v>6.84</v>
      </c>
      <c r="DN6" s="21" t="str">
        <f t="shared" si="12"/>
        <v>-</v>
      </c>
      <c r="DO6" s="21" t="str">
        <f t="shared" si="12"/>
        <v>-</v>
      </c>
      <c r="DP6" s="21">
        <f t="shared" si="12"/>
        <v>24.1</v>
      </c>
      <c r="DQ6" s="21">
        <f t="shared" si="12"/>
        <v>19.93</v>
      </c>
      <c r="DR6" s="21">
        <f t="shared" si="12"/>
        <v>21.94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0.32</v>
      </c>
      <c r="EN6" s="21">
        <f t="shared" si="14"/>
        <v>0.1</v>
      </c>
      <c r="EO6" s="20" t="str">
        <f>IF(EO7="","",IF(EO7="-","【-】","【"&amp;SUBSTITUTE(TEXT(EO7,"#,##0.00"),"-","△")&amp;"】"))</f>
        <v>【0.24】</v>
      </c>
    </row>
    <row r="7" spans="1:148" s="22" customFormat="1" x14ac:dyDescent="0.15">
      <c r="A7" s="14"/>
      <c r="B7" s="23">
        <v>2021</v>
      </c>
      <c r="C7" s="23">
        <v>72117</v>
      </c>
      <c r="D7" s="23">
        <v>46</v>
      </c>
      <c r="E7" s="23">
        <v>17</v>
      </c>
      <c r="F7" s="23">
        <v>1</v>
      </c>
      <c r="G7" s="23">
        <v>0</v>
      </c>
      <c r="H7" s="23" t="s">
        <v>96</v>
      </c>
      <c r="I7" s="23" t="s">
        <v>97</v>
      </c>
      <c r="J7" s="23" t="s">
        <v>98</v>
      </c>
      <c r="K7" s="23" t="s">
        <v>99</v>
      </c>
      <c r="L7" s="23" t="s">
        <v>100</v>
      </c>
      <c r="M7" s="23" t="s">
        <v>101</v>
      </c>
      <c r="N7" s="24" t="s">
        <v>102</v>
      </c>
      <c r="O7" s="24">
        <v>53.11</v>
      </c>
      <c r="P7" s="24">
        <v>36.18</v>
      </c>
      <c r="Q7" s="24">
        <v>97.73</v>
      </c>
      <c r="R7" s="24">
        <v>4180</v>
      </c>
      <c r="S7" s="24">
        <v>34947</v>
      </c>
      <c r="T7" s="24">
        <v>458.33</v>
      </c>
      <c r="U7" s="24">
        <v>76.25</v>
      </c>
      <c r="V7" s="24">
        <v>12306</v>
      </c>
      <c r="W7" s="24">
        <v>5.95</v>
      </c>
      <c r="X7" s="24">
        <v>2068.2399999999998</v>
      </c>
      <c r="Y7" s="24" t="s">
        <v>102</v>
      </c>
      <c r="Z7" s="24" t="s">
        <v>102</v>
      </c>
      <c r="AA7" s="24">
        <v>101.16</v>
      </c>
      <c r="AB7" s="24">
        <v>98.18</v>
      </c>
      <c r="AC7" s="24">
        <v>98.54</v>
      </c>
      <c r="AD7" s="24" t="s">
        <v>102</v>
      </c>
      <c r="AE7" s="24" t="s">
        <v>102</v>
      </c>
      <c r="AF7" s="24">
        <v>109.21</v>
      </c>
      <c r="AG7" s="24">
        <v>107.81</v>
      </c>
      <c r="AH7" s="24">
        <v>107.54</v>
      </c>
      <c r="AI7" s="24">
        <v>107.02</v>
      </c>
      <c r="AJ7" s="24" t="s">
        <v>102</v>
      </c>
      <c r="AK7" s="24" t="s">
        <v>102</v>
      </c>
      <c r="AL7" s="24">
        <v>0</v>
      </c>
      <c r="AM7" s="24">
        <v>0</v>
      </c>
      <c r="AN7" s="24">
        <v>0</v>
      </c>
      <c r="AO7" s="24" t="s">
        <v>102</v>
      </c>
      <c r="AP7" s="24" t="s">
        <v>102</v>
      </c>
      <c r="AQ7" s="24">
        <v>15.73</v>
      </c>
      <c r="AR7" s="24">
        <v>18.2</v>
      </c>
      <c r="AS7" s="24">
        <v>19.059999999999999</v>
      </c>
      <c r="AT7" s="24">
        <v>3.09</v>
      </c>
      <c r="AU7" s="24" t="s">
        <v>102</v>
      </c>
      <c r="AV7" s="24" t="s">
        <v>102</v>
      </c>
      <c r="AW7" s="24">
        <v>30.77</v>
      </c>
      <c r="AX7" s="24">
        <v>44.11</v>
      </c>
      <c r="AY7" s="24">
        <v>50.89</v>
      </c>
      <c r="AZ7" s="24" t="s">
        <v>102</v>
      </c>
      <c r="BA7" s="24" t="s">
        <v>102</v>
      </c>
      <c r="BB7" s="24">
        <v>57.26</v>
      </c>
      <c r="BC7" s="24">
        <v>48.56</v>
      </c>
      <c r="BD7" s="24">
        <v>47.58</v>
      </c>
      <c r="BE7" s="24">
        <v>71.39</v>
      </c>
      <c r="BF7" s="24" t="s">
        <v>102</v>
      </c>
      <c r="BG7" s="24" t="s">
        <v>102</v>
      </c>
      <c r="BH7" s="24">
        <v>3312.93</v>
      </c>
      <c r="BI7" s="24">
        <v>3098.6</v>
      </c>
      <c r="BJ7" s="24">
        <v>2818.83</v>
      </c>
      <c r="BK7" s="24" t="s">
        <v>102</v>
      </c>
      <c r="BL7" s="24" t="s">
        <v>102</v>
      </c>
      <c r="BM7" s="24">
        <v>1130.42</v>
      </c>
      <c r="BN7" s="24">
        <v>1245.0999999999999</v>
      </c>
      <c r="BO7" s="24">
        <v>1108.8</v>
      </c>
      <c r="BP7" s="24">
        <v>669.11</v>
      </c>
      <c r="BQ7" s="24" t="s">
        <v>102</v>
      </c>
      <c r="BR7" s="24" t="s">
        <v>102</v>
      </c>
      <c r="BS7" s="24">
        <v>100</v>
      </c>
      <c r="BT7" s="24">
        <v>97.58</v>
      </c>
      <c r="BU7" s="24">
        <v>100</v>
      </c>
      <c r="BV7" s="24" t="s">
        <v>102</v>
      </c>
      <c r="BW7" s="24" t="s">
        <v>102</v>
      </c>
      <c r="BX7" s="24">
        <v>74.17</v>
      </c>
      <c r="BY7" s="24">
        <v>79.77</v>
      </c>
      <c r="BZ7" s="24">
        <v>79.63</v>
      </c>
      <c r="CA7" s="24">
        <v>99.73</v>
      </c>
      <c r="CB7" s="24" t="s">
        <v>102</v>
      </c>
      <c r="CC7" s="24" t="s">
        <v>102</v>
      </c>
      <c r="CD7" s="24">
        <v>216.13</v>
      </c>
      <c r="CE7" s="24">
        <v>220.69</v>
      </c>
      <c r="CF7" s="24">
        <v>215.6</v>
      </c>
      <c r="CG7" s="24" t="s">
        <v>102</v>
      </c>
      <c r="CH7" s="24" t="s">
        <v>102</v>
      </c>
      <c r="CI7" s="24">
        <v>230.95</v>
      </c>
      <c r="CJ7" s="24">
        <v>214.56</v>
      </c>
      <c r="CK7" s="24">
        <v>213.66</v>
      </c>
      <c r="CL7" s="24">
        <v>134.97999999999999</v>
      </c>
      <c r="CM7" s="24" t="s">
        <v>102</v>
      </c>
      <c r="CN7" s="24" t="s">
        <v>102</v>
      </c>
      <c r="CO7" s="24" t="s">
        <v>102</v>
      </c>
      <c r="CP7" s="24" t="s">
        <v>102</v>
      </c>
      <c r="CQ7" s="24" t="s">
        <v>102</v>
      </c>
      <c r="CR7" s="24" t="s">
        <v>102</v>
      </c>
      <c r="CS7" s="24" t="s">
        <v>102</v>
      </c>
      <c r="CT7" s="24">
        <v>49.27</v>
      </c>
      <c r="CU7" s="24">
        <v>49.47</v>
      </c>
      <c r="CV7" s="24">
        <v>48.19</v>
      </c>
      <c r="CW7" s="24">
        <v>59.99</v>
      </c>
      <c r="CX7" s="24" t="s">
        <v>102</v>
      </c>
      <c r="CY7" s="24" t="s">
        <v>102</v>
      </c>
      <c r="CZ7" s="24">
        <v>68.84</v>
      </c>
      <c r="DA7" s="24">
        <v>71.28</v>
      </c>
      <c r="DB7" s="24">
        <v>73.739999999999995</v>
      </c>
      <c r="DC7" s="24" t="s">
        <v>102</v>
      </c>
      <c r="DD7" s="24" t="s">
        <v>102</v>
      </c>
      <c r="DE7" s="24">
        <v>83.16</v>
      </c>
      <c r="DF7" s="24">
        <v>82.06</v>
      </c>
      <c r="DG7" s="24">
        <v>82.26</v>
      </c>
      <c r="DH7" s="24">
        <v>95.72</v>
      </c>
      <c r="DI7" s="24" t="s">
        <v>102</v>
      </c>
      <c r="DJ7" s="24" t="s">
        <v>102</v>
      </c>
      <c r="DK7" s="24">
        <v>2.36</v>
      </c>
      <c r="DL7" s="24">
        <v>4.6500000000000004</v>
      </c>
      <c r="DM7" s="24">
        <v>6.84</v>
      </c>
      <c r="DN7" s="24" t="s">
        <v>102</v>
      </c>
      <c r="DO7" s="24" t="s">
        <v>102</v>
      </c>
      <c r="DP7" s="24">
        <v>24.1</v>
      </c>
      <c r="DQ7" s="24">
        <v>19.93</v>
      </c>
      <c r="DR7" s="24">
        <v>21.94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v>
      </c>
      <c r="EI7" s="24">
        <v>0</v>
      </c>
      <c r="EJ7" s="24" t="s">
        <v>102</v>
      </c>
      <c r="EK7" s="24" t="s">
        <v>102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齋藤貴宏</cp:lastModifiedBy>
  <cp:lastPrinted>2023-01-26T04:13:59Z</cp:lastPrinted>
  <dcterms:created xsi:type="dcterms:W3CDTF">2023-01-12T23:27:13Z</dcterms:created>
  <dcterms:modified xsi:type="dcterms:W3CDTF">2023-01-26T04:14:33Z</dcterms:modified>
  <cp:category/>
</cp:coreProperties>
</file>