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96.40\FileA\建設部\上下水道課\13_下水道係\00_総務\02_財政課照会\R04\25_公営企業に係る経営比較分析表（令和３年度決算）分析等\"/>
    </mc:Choice>
  </mc:AlternateContent>
  <workbookProtection workbookAlgorithmName="SHA-512" workbookHashValue="Xsv5RFCGJ8BBn5EtVCqopDKyxW7YwGsKyBE0CdYa0TtKF3Png2GUTnGD8JE0R97MZV2R0fmE4NqzUhE2hrQtTw==" workbookSaltValue="S3W9FHyBY9X7vV4tomhzXQ==" workbookSpinCount="100000" lockStructure="1"/>
  <bookViews>
    <workbookView xWindow="0" yWindow="0" windowWidth="20610" windowHeight="66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<sst xmlns="http://schemas.openxmlformats.org/spreadsheetml/2006/main" count="278" uniqueCount="117">
  <si>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</si>
  <si>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</si>
  <si>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</si>
  <si>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</si>
  <si>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</si>
  <si>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</si>
  <si>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</si>
  <si>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</si>
  <si>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</si>
  <si>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</si>
  <si>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</si>
  <si>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</si>
  <si>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</si>
  <si>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</si>
  <si>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</si>
  <si>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</si>
  <si>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</si>
  <si>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</si>
  <si>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</si>
  <si>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</si>
  <si>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</si>
  <si>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</si>
  <si>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</si>
  <si>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</si>
  <si>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</si>
  <si>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</si>
  <si>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</si>
  <si>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</si>
  <si>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</si>
  <si>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</si>
  <si>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</si>
  <si>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</si>
  <si>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</si>
  <si>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</si>
  <si>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</si>
  <si>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</si>
  <si>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</si>
  <si>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</si>
  <si>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</si>
  <si>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</si>
  <si>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</si>
  <si>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</si>
  <si>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</si>
  <si>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</si>
  <si>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</si>
  <si>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</si>
  <si>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</si>
  <si>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</si>
  <si>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</si>
  <si>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</si>
  <si>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</si>
  <si>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</si>
  <si>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</si>
  <si>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</si>
  <si>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</si>
  <si>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</si>
  <si>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</si>
  <si>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</si>
  <si>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</si>
  <si>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</si>
  <si>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</si>
  <si>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</si>
  <si>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</si>
  <si>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</si>
  <si>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</si>
  <si>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</si>
  <si>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</si>
  <si>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</si>
  <si>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</si>
  <si>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</si>
  <si>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</si>
  <si>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</si>
  <si>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</si>
  <si>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</si>
  <si>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</si>
  <si>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</si>
  <si>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</si>
  <si>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</si>
  <si>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</si>
  <si>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</si>
  <si>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</si>
  <si>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</si>
  <si>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</si>
  <si>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</si>
  <si>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</si>
  <si>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</si>
  <si>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</si>
  <si>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</si>
  <si>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</si>
  <si>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</si>
  <si>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</si>
  <si>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</si>
  <si>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</si>
  <si>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</si>
  <si>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</si>
  <si>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</si>
  <si>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</si>
  <si>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</si>
  <si>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</si>
  <si>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</si>
  <si>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</si>
  <si>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</si>
  <si>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</si>
  <si>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</si>
  <si>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</si>
  <si>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</si>
  <si>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</si>
  <si>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</si>
  <si>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</si>
  <si>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</si>
  <si>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</si>
  <si>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</si>
  <si>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</si>
  <si>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</si>
  <si>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本市は供用開始が昭和63年となっており、他団体と比較すると有形固定資産減価償却率及び管渠老朽化率は低くなっている。
管渠等の現状把握に努め、修繕・更新・長寿命化を進めていく。</t>
    <rPh sb="0" eb="2">
      <t>ホンシ</t>
    </rPh>
    <rPh sb="3" eb="5">
      <t>キョウヨウ</t>
    </rPh>
    <rPh sb="5" eb="7">
      <t>カイシ</t>
    </rPh>
    <rPh sb="8" eb="10">
      <t>ショウワ</t>
    </rPh>
    <rPh sb="12" eb="13">
      <t>ネン</t>
    </rPh>
    <rPh sb="20" eb="21">
      <t>タ</t>
    </rPh>
    <rPh sb="21" eb="23">
      <t>ダンタイ</t>
    </rPh>
    <rPh sb="24" eb="26">
      <t>ヒカク</t>
    </rPh>
    <rPh sb="29" eb="33">
      <t>ユウケイコテイ</t>
    </rPh>
    <rPh sb="33" eb="35">
      <t>シサン</t>
    </rPh>
    <rPh sb="35" eb="37">
      <t>ゲンカ</t>
    </rPh>
    <rPh sb="37" eb="39">
      <t>ショウキャク</t>
    </rPh>
    <rPh sb="39" eb="40">
      <t>リツ</t>
    </rPh>
    <rPh sb="40" eb="41">
      <t>オヨ</t>
    </rPh>
    <rPh sb="42" eb="44">
      <t>カンキョ</t>
    </rPh>
    <rPh sb="44" eb="47">
      <t>ロウキュウカ</t>
    </rPh>
    <rPh sb="47" eb="48">
      <t>リツ</t>
    </rPh>
    <rPh sb="49" eb="50">
      <t>ヒク</t>
    </rPh>
    <rPh sb="58" eb="60">
      <t>カンキョ</t>
    </rPh>
    <rPh sb="60" eb="61">
      <t>トウ</t>
    </rPh>
    <rPh sb="62" eb="64">
      <t>ゲンジョウ</t>
    </rPh>
    <rPh sb="64" eb="66">
      <t>ハアク</t>
    </rPh>
    <rPh sb="67" eb="68">
      <t>ツト</t>
    </rPh>
    <rPh sb="70" eb="72">
      <t>シュウゼン</t>
    </rPh>
    <rPh sb="73" eb="75">
      <t>コウシン</t>
    </rPh>
    <rPh sb="76" eb="80">
      <t>チョウジュミョウカ</t>
    </rPh>
    <rPh sb="81" eb="82">
      <t>スス</t>
    </rPh>
    <phoneticPr fontId="4"/>
  </si>
  <si>
    <t>経常収支比率は前年度に引き続き100％を超えているが、使用料収入不足分を一般会計からの繰入金にて賄っている状況である。しかしながら、経費回収率は100％となったことから、一定の健全性は確保出来ている。今後の維持管理費の上昇や修繕費用・更新投資に充てる財源を確保するため、使用料の徴収強化及び経費削減に努める。
流動比率は、前年度と同水準を維持しており、今後も着実に企業債償還を進めるとともに、現金資金を増やす経営を目指す必要がある。
企業債残高対事業規模比率は、類似団体と比較しても比率が高い状況にあるが、近年多発する豪雨に対応するため雨水処理施設整備を進めているところであり、企業債残高の推移を注視しながら事業を進める。
水洗化率については今後も勧奨強化に努める。</t>
    <rPh sb="27" eb="30">
      <t>シヨウリョウ</t>
    </rPh>
    <rPh sb="30" eb="32">
      <t>シュウニュウ</t>
    </rPh>
    <rPh sb="32" eb="34">
      <t>フソク</t>
    </rPh>
    <rPh sb="34" eb="35">
      <t>ブン</t>
    </rPh>
    <rPh sb="36" eb="38">
      <t>イッパン</t>
    </rPh>
    <rPh sb="38" eb="40">
      <t>カイケイ</t>
    </rPh>
    <rPh sb="43" eb="45">
      <t>クリイレ</t>
    </rPh>
    <rPh sb="45" eb="46">
      <t>キン</t>
    </rPh>
    <rPh sb="48" eb="49">
      <t>マカナ</t>
    </rPh>
    <rPh sb="53" eb="55">
      <t>ジョウキョウ</t>
    </rPh>
    <rPh sb="312" eb="315">
      <t>スイセンカ</t>
    </rPh>
    <rPh sb="315" eb="316">
      <t>リツ</t>
    </rPh>
    <rPh sb="321" eb="323">
      <t>コンゴ</t>
    </rPh>
    <rPh sb="324" eb="326">
      <t>カンショウ</t>
    </rPh>
    <rPh sb="326" eb="328">
      <t>キョウカ</t>
    </rPh>
    <rPh sb="329" eb="330">
      <t>ツト</t>
    </rPh>
    <phoneticPr fontId="4"/>
  </si>
  <si>
    <t>下水道事業の健全経営を持続していくため、今後の人口流動や物価動向を注視し、使用料適正化の検証・検討を継続して行う。また、維持経費の削減及び将来の更新投資の財源確保に努める。</t>
    <rPh sb="0" eb="3">
      <t>ゲスイドウ</t>
    </rPh>
    <rPh sb="3" eb="5">
      <t>ジギョウ</t>
    </rPh>
    <rPh sb="6" eb="8">
      <t>ケンゼン</t>
    </rPh>
    <rPh sb="8" eb="10">
      <t>ケイエイ</t>
    </rPh>
    <rPh sb="11" eb="13">
      <t>ジゾク</t>
    </rPh>
    <rPh sb="20" eb="22">
      <t>コンゴ</t>
    </rPh>
    <rPh sb="23" eb="25">
      <t>ジンコウ</t>
    </rPh>
    <rPh sb="25" eb="27">
      <t>リュウドウ</t>
    </rPh>
    <rPh sb="28" eb="30">
      <t>ブッカ</t>
    </rPh>
    <rPh sb="30" eb="32">
      <t>ドウコウ</t>
    </rPh>
    <rPh sb="33" eb="35">
      <t>チュウシ</t>
    </rPh>
    <rPh sb="37" eb="40">
      <t>シヨウリョウ</t>
    </rPh>
    <rPh sb="40" eb="43">
      <t>テキセイカ</t>
    </rPh>
    <rPh sb="44" eb="46">
      <t>ケンショウ</t>
    </rPh>
    <rPh sb="47" eb="49">
      <t>ケントウ</t>
    </rPh>
    <rPh sb="50" eb="52">
      <t>ケイゾク</t>
    </rPh>
    <rPh sb="54" eb="5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</si>
</sst>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0.54</c:v>
                </c:pt>
                <c:pt idx="3">
                  <c:v>0.65</c:v>
                </c:pt>
                <c:pt idx="4">
                  <c:v>0.43</c:v>
                </c:pt>
              </c:numCache>
            </c:numRef>
          </c:val>
          <c:extLst>
            <c:ext xmlns:c16="http://schemas.microsoft.com/office/drawing/2014/chart" uri="{C3380CC4-5D6E-409C-BE32-E72D297353CC}">
              <c16:uniqueId val="{00000000-C92F-4111-8AFD-8502C0B4948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0.15</c:v>
                </c:pt>
                <c:pt idx="4">
                  <c:v>0.15</c:v>
                </c:pt>
              </c:numCache>
            </c:numRef>
          </c:val>
          <c:smooth val="0"/>
          <c:extLst>
            <c:ext xmlns:c16="http://schemas.microsoft.com/office/drawing/2014/chart" uri="{C3380CC4-5D6E-409C-BE32-E72D297353CC}">
              <c16:uniqueId val="{00000001-C92F-4111-8AFD-8502C0B4948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AA-45FA-A4D7-AAD216E889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57.42</c:v>
                </c:pt>
                <c:pt idx="3">
                  <c:v>56.72</c:v>
                </c:pt>
                <c:pt idx="4">
                  <c:v>56.43</c:v>
                </c:pt>
              </c:numCache>
            </c:numRef>
          </c:val>
          <c:smooth val="0"/>
          <c:extLst>
            <c:ext xmlns:c16="http://schemas.microsoft.com/office/drawing/2014/chart" uri="{C3380CC4-5D6E-409C-BE32-E72D297353CC}">
              <c16:uniqueId val="{00000001-C8AA-45FA-A4D7-AAD216E889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97.88</c:v>
                </c:pt>
                <c:pt idx="3">
                  <c:v>98</c:v>
                </c:pt>
                <c:pt idx="4">
                  <c:v>98.1</c:v>
                </c:pt>
              </c:numCache>
            </c:numRef>
          </c:val>
          <c:extLst>
            <c:ext xmlns:c16="http://schemas.microsoft.com/office/drawing/2014/chart" uri="{C3380CC4-5D6E-409C-BE32-E72D297353CC}">
              <c16:uniqueId val="{00000000-942D-4D7B-A15C-B4D2F13F5F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90.42</c:v>
                </c:pt>
                <c:pt idx="3">
                  <c:v>90.72</c:v>
                </c:pt>
                <c:pt idx="4">
                  <c:v>91.07</c:v>
                </c:pt>
              </c:numCache>
            </c:numRef>
          </c:val>
          <c:smooth val="0"/>
          <c:extLst>
            <c:ext xmlns:c16="http://schemas.microsoft.com/office/drawing/2014/chart" uri="{C3380CC4-5D6E-409C-BE32-E72D297353CC}">
              <c16:uniqueId val="{00000001-942D-4D7B-A15C-B4D2F13F5F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106.64</c:v>
                </c:pt>
                <c:pt idx="3">
                  <c:v>111.92</c:v>
                </c:pt>
                <c:pt idx="4">
                  <c:v>119.09</c:v>
                </c:pt>
              </c:numCache>
            </c:numRef>
          </c:val>
          <c:extLst>
            <c:ext xmlns:c16="http://schemas.microsoft.com/office/drawing/2014/chart" uri="{C3380CC4-5D6E-409C-BE32-E72D297353CC}">
              <c16:uniqueId val="{00000000-EBDC-4E51-B2CC-B974D9D71C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106.81</c:v>
                </c:pt>
                <c:pt idx="3">
                  <c:v>106.5</c:v>
                </c:pt>
                <c:pt idx="4">
                  <c:v>106.22</c:v>
                </c:pt>
              </c:numCache>
            </c:numRef>
          </c:val>
          <c:smooth val="0"/>
          <c:extLst>
            <c:ext xmlns:c16="http://schemas.microsoft.com/office/drawing/2014/chart" uri="{C3380CC4-5D6E-409C-BE32-E72D297353CC}">
              <c16:uniqueId val="{00000001-EBDC-4E51-B2CC-B974D9D71C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4.2699999999999996</c:v>
                </c:pt>
                <c:pt idx="3">
                  <c:v>7.25</c:v>
                </c:pt>
                <c:pt idx="4">
                  <c:v>10.76</c:v>
                </c:pt>
              </c:numCache>
            </c:numRef>
          </c:val>
          <c:extLst>
            <c:ext xmlns:c16="http://schemas.microsoft.com/office/drawing/2014/chart" uri="{C3380CC4-5D6E-409C-BE32-E72D297353CC}">
              <c16:uniqueId val="{00000000-D80C-4E11-870A-0DE227F237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29.23</c:v>
                </c:pt>
                <c:pt idx="3">
                  <c:v>20.78</c:v>
                </c:pt>
                <c:pt idx="4">
                  <c:v>23.54</c:v>
                </c:pt>
              </c:numCache>
            </c:numRef>
          </c:val>
          <c:smooth val="0"/>
          <c:extLst>
            <c:ext xmlns:c16="http://schemas.microsoft.com/office/drawing/2014/chart" uri="{C3380CC4-5D6E-409C-BE32-E72D297353CC}">
              <c16:uniqueId val="{00000001-D80C-4E11-870A-0DE227F237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80-4815-8859-9C86091A02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1.37</c:v>
                </c:pt>
                <c:pt idx="3">
                  <c:v>1.34</c:v>
                </c:pt>
                <c:pt idx="4">
                  <c:v>1.5</c:v>
                </c:pt>
              </c:numCache>
            </c:numRef>
          </c:val>
          <c:smooth val="0"/>
          <c:extLst>
            <c:ext xmlns:c16="http://schemas.microsoft.com/office/drawing/2014/chart" uri="{C3380CC4-5D6E-409C-BE32-E72D297353CC}">
              <c16:uniqueId val="{00000001-B180-4815-8859-9C86091A02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5F3-40BD-909B-2C493A2F78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34.4</c:v>
                </c:pt>
                <c:pt idx="3">
                  <c:v>18.36</c:v>
                </c:pt>
                <c:pt idx="4">
                  <c:v>18.010000000000002</c:v>
                </c:pt>
              </c:numCache>
            </c:numRef>
          </c:val>
          <c:smooth val="0"/>
          <c:extLst>
            <c:ext xmlns:c16="http://schemas.microsoft.com/office/drawing/2014/chart" uri="{C3380CC4-5D6E-409C-BE32-E72D297353CC}">
              <c16:uniqueId val="{00000001-D5F3-40BD-909B-2C493A2F78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63.47</c:v>
                </c:pt>
                <c:pt idx="3">
                  <c:v>77.28</c:v>
                </c:pt>
                <c:pt idx="4">
                  <c:v>77.52</c:v>
                </c:pt>
              </c:numCache>
            </c:numRef>
          </c:val>
          <c:extLst>
            <c:ext xmlns:c16="http://schemas.microsoft.com/office/drawing/2014/chart" uri="{C3380CC4-5D6E-409C-BE32-E72D297353CC}">
              <c16:uniqueId val="{00000000-C8C0-4708-8625-1EE9ADF3F0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68.17</c:v>
                </c:pt>
                <c:pt idx="3">
                  <c:v>55.6</c:v>
                </c:pt>
                <c:pt idx="4">
                  <c:v>59.4</c:v>
                </c:pt>
              </c:numCache>
            </c:numRef>
          </c:val>
          <c:smooth val="0"/>
          <c:extLst>
            <c:ext xmlns:c16="http://schemas.microsoft.com/office/drawing/2014/chart" uri="{C3380CC4-5D6E-409C-BE32-E72D297353CC}">
              <c16:uniqueId val="{00000001-C8C0-4708-8625-1EE9ADF3F0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883.38</c:v>
                </c:pt>
                <c:pt idx="3">
                  <c:v>903.51</c:v>
                </c:pt>
                <c:pt idx="4">
                  <c:v>876.98</c:v>
                </c:pt>
              </c:numCache>
            </c:numRef>
          </c:val>
          <c:extLst>
            <c:ext xmlns:c16="http://schemas.microsoft.com/office/drawing/2014/chart" uri="{C3380CC4-5D6E-409C-BE32-E72D297353CC}">
              <c16:uniqueId val="{00000000-C1FB-49A4-AD47-92BC50C040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789.44</c:v>
                </c:pt>
                <c:pt idx="3">
                  <c:v>789.08</c:v>
                </c:pt>
                <c:pt idx="4">
                  <c:v>747.84</c:v>
                </c:pt>
              </c:numCache>
            </c:numRef>
          </c:val>
          <c:smooth val="0"/>
          <c:extLst>
            <c:ext xmlns:c16="http://schemas.microsoft.com/office/drawing/2014/chart" uri="{C3380CC4-5D6E-409C-BE32-E72D297353CC}">
              <c16:uniqueId val="{00000001-C1FB-49A4-AD47-92BC50C040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77.28</c:v>
                </c:pt>
                <c:pt idx="3">
                  <c:v>86.91</c:v>
                </c:pt>
                <c:pt idx="4">
                  <c:v>100</c:v>
                </c:pt>
              </c:numCache>
            </c:numRef>
          </c:val>
          <c:extLst>
            <c:ext xmlns:c16="http://schemas.microsoft.com/office/drawing/2014/chart" uri="{C3380CC4-5D6E-409C-BE32-E72D297353CC}">
              <c16:uniqueId val="{00000000-B165-49AB-852A-E0772B78D8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87.29</c:v>
                </c:pt>
                <c:pt idx="3">
                  <c:v>88.25</c:v>
                </c:pt>
                <c:pt idx="4">
                  <c:v>90.17</c:v>
                </c:pt>
              </c:numCache>
            </c:numRef>
          </c:val>
          <c:smooth val="0"/>
          <c:extLst>
            <c:ext xmlns:c16="http://schemas.microsoft.com/office/drawing/2014/chart" uri="{C3380CC4-5D6E-409C-BE32-E72D297353CC}">
              <c16:uniqueId val="{00000001-B165-49AB-852A-E0772B78D8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220.18</c:v>
                </c:pt>
                <c:pt idx="3">
                  <c:v>192.46</c:v>
                </c:pt>
                <c:pt idx="4">
                  <c:v>166.9</c:v>
                </c:pt>
              </c:numCache>
            </c:numRef>
          </c:val>
          <c:extLst>
            <c:ext xmlns:c16="http://schemas.microsoft.com/office/drawing/2014/chart" uri="{C3380CC4-5D6E-409C-BE32-E72D297353CC}">
              <c16:uniqueId val="{00000000-6DBE-4C7F-B11C-7DDE63DB42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176.67</c:v>
                </c:pt>
                <c:pt idx="3">
                  <c:v>176.37</c:v>
                </c:pt>
                <c:pt idx="4">
                  <c:v>173.17</c:v>
                </c:pt>
              </c:numCache>
            </c:numRef>
          </c:val>
          <c:smooth val="0"/>
          <c:extLst>
            <c:ext xmlns:c16="http://schemas.microsoft.com/office/drawing/2014/chart" uri="{C3380CC4-5D6E-409C-BE32-E72D297353CC}">
              <c16:uniqueId val="{00000001-6DBE-4C7F-B11C-7DDE63DB42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本宮市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30040</v>
      </c>
      <c r="AM8" s="42"/>
      <c r="AN8" s="42"/>
      <c r="AO8" s="42"/>
      <c r="AP8" s="42"/>
      <c r="AQ8" s="42"/>
      <c r="AR8" s="42"/>
      <c r="AS8" s="42"/>
      <c r="AT8" s="35">
        <f>データ!T6</f>
        <v>88.02</v>
      </c>
      <c r="AU8" s="35"/>
      <c r="AV8" s="35"/>
      <c r="AW8" s="35"/>
      <c r="AX8" s="35"/>
      <c r="AY8" s="35"/>
      <c r="AZ8" s="35"/>
      <c r="BA8" s="35"/>
      <c r="BB8" s="35">
        <f>データ!U6</f>
        <v>341.29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59.99</v>
      </c>
      <c r="J10" s="35"/>
      <c r="K10" s="35"/>
      <c r="L10" s="35"/>
      <c r="M10" s="35"/>
      <c r="N10" s="35"/>
      <c r="O10" s="35"/>
      <c r="P10" s="35">
        <f>データ!P6</f>
        <v>48.57</v>
      </c>
      <c r="Q10" s="35"/>
      <c r="R10" s="35"/>
      <c r="S10" s="35"/>
      <c r="T10" s="35"/>
      <c r="U10" s="35"/>
      <c r="V10" s="35"/>
      <c r="W10" s="35">
        <f>データ!Q6</f>
        <v>89.5</v>
      </c>
      <c r="X10" s="35"/>
      <c r="Y10" s="35"/>
      <c r="Z10" s="35"/>
      <c r="AA10" s="35"/>
      <c r="AB10" s="35"/>
      <c r="AC10" s="35"/>
      <c r="AD10" s="42">
        <f>データ!R6</f>
        <v>3245</v>
      </c>
      <c r="AE10" s="42"/>
      <c r="AF10" s="42"/>
      <c r="AG10" s="42"/>
      <c r="AH10" s="42"/>
      <c r="AI10" s="42"/>
      <c r="AJ10" s="42"/>
      <c r="AK10" s="2"/>
      <c r="AL10" s="42">
        <f>データ!V6</f>
        <v>14542</v>
      </c>
      <c r="AM10" s="42"/>
      <c r="AN10" s="42"/>
      <c r="AO10" s="42"/>
      <c r="AP10" s="42"/>
      <c r="AQ10" s="42"/>
      <c r="AR10" s="42"/>
      <c r="AS10" s="42"/>
      <c r="AT10" s="35">
        <f>データ!W6</f>
        <v>5.38</v>
      </c>
      <c r="AU10" s="35"/>
      <c r="AV10" s="35"/>
      <c r="AW10" s="35"/>
      <c r="AX10" s="35"/>
      <c r="AY10" s="35"/>
      <c r="AZ10" s="35"/>
      <c r="BA10" s="35"/>
      <c r="BB10" s="35">
        <f>データ!X6</f>
        <v>2702.97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05ckuyi/EMfu+t+mGvUDg+1DT9Y2LdERNdzIqklrdTRs2TwuYj5rwGiI7dld5eiGKDfS3A0dJNhuPfS50xwafA==" saltValue="d5wqxQ68KquKNjgkT/Ts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72141</v>
      </c>
      <c r="D6" s="19">
        <f t="shared" si="3"/>
        <v>46</v>
      </c>
      <c r="E6" s="19">
        <f t="shared" si="3"/>
        <v>17</v>
      </c>
      <c r="F6" s="19">
        <f t="shared" si="3"/>
        <v>1</v>
      </c>
      <c r="G6" s="19">
        <f t="shared" si="3"/>
        <v>0</v>
      </c>
      <c r="H6" s="19" t="str">
        <f t="shared" si="3"/>
        <v>福島県　本宮市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59.99</v>
      </c>
      <c r="P6" s="20">
        <f t="shared" si="3"/>
        <v>48.57</v>
      </c>
      <c r="Q6" s="20">
        <f t="shared" si="3"/>
        <v>89.5</v>
      </c>
      <c r="R6" s="20">
        <f t="shared" si="3"/>
        <v>3245</v>
      </c>
      <c r="S6" s="20">
        <f t="shared" si="3"/>
        <v>30040</v>
      </c>
      <c r="T6" s="20">
        <f t="shared" si="3"/>
        <v>88.02</v>
      </c>
      <c r="U6" s="20">
        <f t="shared" si="3"/>
        <v>341.29</v>
      </c>
      <c r="V6" s="20">
        <f t="shared" si="3"/>
        <v>14542</v>
      </c>
      <c r="W6" s="20">
        <f t="shared" si="3"/>
        <v>5.38</v>
      </c>
      <c r="X6" s="20">
        <f t="shared" si="3"/>
        <v>2702.97</v>
      </c>
      <c r="Y6" s="21" t="str">
        <f>IF(Y7="",NA(),Y7)</f>
        <v>-</v>
      </c>
      <c r="Z6" s="21" t="str">
        <f t="shared" ref="Z6:AH6" si="4">IF(Z7="",NA(),Z7)</f>
        <v>-</v>
      </c>
      <c r="AA6" s="21">
        <f t="shared" si="4"/>
        <v>106.64</v>
      </c>
      <c r="AB6" s="21">
        <f t="shared" si="4"/>
        <v>111.92</v>
      </c>
      <c r="AC6" s="21">
        <f t="shared" si="4"/>
        <v>119.09</v>
      </c>
      <c r="AD6" s="21" t="str">
        <f t="shared" si="4"/>
        <v>-</v>
      </c>
      <c r="AE6" s="21" t="str">
        <f t="shared" si="4"/>
        <v>-</v>
      </c>
      <c r="AF6" s="21">
        <f t="shared" si="4"/>
        <v>106.81</v>
      </c>
      <c r="AG6" s="21">
        <f t="shared" si="4"/>
        <v>106.5</v>
      </c>
      <c r="AH6" s="21">
        <f t="shared" si="4"/>
        <v>106.22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34.4</v>
      </c>
      <c r="AR6" s="21">
        <f t="shared" si="5"/>
        <v>18.36</v>
      </c>
      <c r="AS6" s="21">
        <f t="shared" si="5"/>
        <v>18.010000000000002</v>
      </c>
      <c r="AT6" s="20" t="str">
        <f>IF(AT7="","",IF(AT7="-","【-】","【"&amp;SUBSTITUTE(TEXT(AT7,"#,##0.00"),"-","△")&amp;"】"))</f>
        <v>【3.09】</v>
      </c>
      <c r="AU6" s="21" t="str">
        <f>IF(AU7="",NA(),AU7)</f>
        <v>-</v>
      </c>
      <c r="AV6" s="21" t="str">
        <f t="shared" ref="AV6:BD6" si="6">IF(AV7="",NA(),AV7)</f>
        <v>-</v>
      </c>
      <c r="AW6" s="21">
        <f t="shared" si="6"/>
        <v>63.47</v>
      </c>
      <c r="AX6" s="21">
        <f t="shared" si="6"/>
        <v>77.28</v>
      </c>
      <c r="AY6" s="21">
        <f t="shared" si="6"/>
        <v>77.52</v>
      </c>
      <c r="AZ6" s="21" t="str">
        <f t="shared" si="6"/>
        <v>-</v>
      </c>
      <c r="BA6" s="21" t="str">
        <f t="shared" si="6"/>
        <v>-</v>
      </c>
      <c r="BB6" s="21">
        <f t="shared" si="6"/>
        <v>68.17</v>
      </c>
      <c r="BC6" s="21">
        <f t="shared" si="6"/>
        <v>55.6</v>
      </c>
      <c r="BD6" s="21">
        <f t="shared" si="6"/>
        <v>59.4</v>
      </c>
      <c r="BE6" s="20" t="str">
        <f>IF(BE7="","",IF(BE7="-","【-】","【"&amp;SUBSTITUTE(TEXT(BE7,"#,##0.00"),"-","△")&amp;"】"))</f>
        <v>【71.39】</v>
      </c>
      <c r="BF6" s="21" t="str">
        <f>IF(BF7="",NA(),BF7)</f>
        <v>-</v>
      </c>
      <c r="BG6" s="21" t="str">
        <f t="shared" ref="BG6:BO6" si="7">IF(BG7="",NA(),BG7)</f>
        <v>-</v>
      </c>
      <c r="BH6" s="21">
        <f t="shared" si="7"/>
        <v>883.38</v>
      </c>
      <c r="BI6" s="21">
        <f t="shared" si="7"/>
        <v>903.51</v>
      </c>
      <c r="BJ6" s="21">
        <f t="shared" si="7"/>
        <v>876.98</v>
      </c>
      <c r="BK6" s="21" t="str">
        <f t="shared" si="7"/>
        <v>-</v>
      </c>
      <c r="BL6" s="21" t="str">
        <f t="shared" si="7"/>
        <v>-</v>
      </c>
      <c r="BM6" s="21">
        <f t="shared" si="7"/>
        <v>789.44</v>
      </c>
      <c r="BN6" s="21">
        <f t="shared" si="7"/>
        <v>789.08</v>
      </c>
      <c r="BO6" s="21">
        <f t="shared" si="7"/>
        <v>747.84</v>
      </c>
      <c r="BP6" s="20" t="str">
        <f>IF(BP7="","",IF(BP7="-","【-】","【"&amp;SUBSTITUTE(TEXT(BP7,"#,##0.00"),"-","△")&amp;"】"))</f>
        <v>【669.11】</v>
      </c>
      <c r="BQ6" s="21" t="str">
        <f>IF(BQ7="",NA(),BQ7)</f>
        <v>-</v>
      </c>
      <c r="BR6" s="21" t="str">
        <f t="shared" ref="BR6:BZ6" si="8">IF(BR7="",NA(),BR7)</f>
        <v>-</v>
      </c>
      <c r="BS6" s="21">
        <f t="shared" si="8"/>
        <v>77.28</v>
      </c>
      <c r="BT6" s="21">
        <f t="shared" si="8"/>
        <v>86.91</v>
      </c>
      <c r="BU6" s="21">
        <f t="shared" si="8"/>
        <v>100</v>
      </c>
      <c r="BV6" s="21" t="str">
        <f t="shared" si="8"/>
        <v>-</v>
      </c>
      <c r="BW6" s="21" t="str">
        <f t="shared" si="8"/>
        <v>-</v>
      </c>
      <c r="BX6" s="21">
        <f t="shared" si="8"/>
        <v>87.29</v>
      </c>
      <c r="BY6" s="21">
        <f t="shared" si="8"/>
        <v>88.25</v>
      </c>
      <c r="BZ6" s="21">
        <f t="shared" si="8"/>
        <v>90.17</v>
      </c>
      <c r="CA6" s="20" t="str">
        <f>IF(CA7="","",IF(CA7="-","【-】","【"&amp;SUBSTITUTE(TEXT(CA7,"#,##0.00"),"-","△")&amp;"】"))</f>
        <v>【99.73】</v>
      </c>
      <c r="CB6" s="21" t="str">
        <f>IF(CB7="",NA(),CB7)</f>
        <v>-</v>
      </c>
      <c r="CC6" s="21" t="str">
        <f t="shared" ref="CC6:CK6" si="9">IF(CC7="",NA(),CC7)</f>
        <v>-</v>
      </c>
      <c r="CD6" s="21">
        <f t="shared" si="9"/>
        <v>220.18</v>
      </c>
      <c r="CE6" s="21">
        <f t="shared" si="9"/>
        <v>192.46</v>
      </c>
      <c r="CF6" s="21">
        <f t="shared" si="9"/>
        <v>166.9</v>
      </c>
      <c r="CG6" s="21" t="str">
        <f t="shared" si="9"/>
        <v>-</v>
      </c>
      <c r="CH6" s="21" t="str">
        <f t="shared" si="9"/>
        <v>-</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57.42</v>
      </c>
      <c r="CU6" s="21">
        <f t="shared" si="10"/>
        <v>56.72</v>
      </c>
      <c r="CV6" s="21">
        <f t="shared" si="10"/>
        <v>56.43</v>
      </c>
      <c r="CW6" s="20" t="str">
        <f>IF(CW7="","",IF(CW7="-","【-】","【"&amp;SUBSTITUTE(TEXT(CW7,"#,##0.00"),"-","△")&amp;"】"))</f>
        <v>【59.99】</v>
      </c>
      <c r="CX6" s="21" t="str">
        <f>IF(CX7="",NA(),CX7)</f>
        <v>-</v>
      </c>
      <c r="CY6" s="21" t="str">
        <f t="shared" ref="CY6:DG6" si="11">IF(CY7="",NA(),CY7)</f>
        <v>-</v>
      </c>
      <c r="CZ6" s="21">
        <f t="shared" si="11"/>
        <v>97.88</v>
      </c>
      <c r="DA6" s="21">
        <f t="shared" si="11"/>
        <v>98</v>
      </c>
      <c r="DB6" s="21">
        <f t="shared" si="11"/>
        <v>98.1</v>
      </c>
      <c r="DC6" s="21" t="str">
        <f t="shared" si="11"/>
        <v>-</v>
      </c>
      <c r="DD6" s="21" t="str">
        <f t="shared" si="11"/>
        <v>-</v>
      </c>
      <c r="DE6" s="21">
        <f t="shared" si="11"/>
        <v>90.42</v>
      </c>
      <c r="DF6" s="21">
        <f t="shared" si="11"/>
        <v>90.72</v>
      </c>
      <c r="DG6" s="21">
        <f t="shared" si="11"/>
        <v>91.07</v>
      </c>
      <c r="DH6" s="20" t="str">
        <f>IF(DH7="","",IF(DH7="-","【-】","【"&amp;SUBSTITUTE(TEXT(DH7,"#,##0.00"),"-","△")&amp;"】"))</f>
        <v>【95.72】</v>
      </c>
      <c r="DI6" s="21" t="str">
        <f>IF(DI7="",NA(),DI7)</f>
        <v>-</v>
      </c>
      <c r="DJ6" s="21" t="str">
        <f t="shared" ref="DJ6:DR6" si="12">IF(DJ7="",NA(),DJ7)</f>
        <v>-</v>
      </c>
      <c r="DK6" s="21">
        <f t="shared" si="12"/>
        <v>4.2699999999999996</v>
      </c>
      <c r="DL6" s="21">
        <f t="shared" si="12"/>
        <v>7.25</v>
      </c>
      <c r="DM6" s="21">
        <f t="shared" si="12"/>
        <v>10.76</v>
      </c>
      <c r="DN6" s="21" t="str">
        <f t="shared" si="12"/>
        <v>-</v>
      </c>
      <c r="DO6" s="21" t="str">
        <f t="shared" si="12"/>
        <v>-</v>
      </c>
      <c r="DP6" s="21">
        <f t="shared" si="12"/>
        <v>29.23</v>
      </c>
      <c r="DQ6" s="21">
        <f t="shared" si="12"/>
        <v>20.78</v>
      </c>
      <c r="DR6" s="21">
        <f t="shared" si="12"/>
        <v>23.54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1.37</v>
      </c>
      <c r="EB6" s="21">
        <f t="shared" si="13"/>
        <v>1.34</v>
      </c>
      <c r="EC6" s="21">
        <f t="shared" si="13"/>
        <v>1.5</v>
      </c>
      <c r="ED6" s="20" t="str">
        <f>IF(ED7="","",IF(ED7="-","【-】","【"&amp;SUBSTITUTE(TEXT(ED7,"#,##0.00"),"-","△")&amp;"】"))</f>
        <v>【6.54】</v>
      </c>
      <c r="EE6" s="21" t="str">
        <f>IF(EE7="",NA(),EE7)</f>
        <v>-</v>
      </c>
      <c r="EF6" s="21" t="str">
        <f t="shared" ref="EF6:EN6" si="14">IF(EF7="",NA(),EF7)</f>
        <v>-</v>
      </c>
      <c r="EG6" s="21">
        <f t="shared" si="14"/>
        <v>0.54</v>
      </c>
      <c r="EH6" s="21">
        <f t="shared" si="14"/>
        <v>0.65</v>
      </c>
      <c r="EI6" s="21">
        <f t="shared" si="14"/>
        <v>0.43</v>
      </c>
      <c r="EJ6" s="21" t="str">
        <f t="shared" si="14"/>
        <v>-</v>
      </c>
      <c r="EK6" s="21" t="str">
        <f t="shared" si="14"/>
        <v>-</v>
      </c>
      <c r="EL6" s="21">
        <f t="shared" si="14"/>
        <v>0.17</v>
      </c>
      <c r="EM6" s="21">
        <f t="shared" si="14"/>
        <v>0.15</v>
      </c>
      <c r="EN6" s="21">
        <f t="shared" si="14"/>
        <v>0.15</v>
      </c>
      <c r="EO6" s="20" t="str">
        <f>IF(EO7="","",IF(EO7="-","【-】","【"&amp;SUBSTITUTE(TEXT(EO7,"#,##0.00"),"-","△")&amp;"】"))</f>
        <v>【0.24】</v>
      </c>
    </row>
    <row r="7" spans="1:148" s="22" customFormat="1" x14ac:dyDescent="0.15">
      <c r="A7" s="14"/>
      <c r="B7" s="23">
        <v>2021</v>
      </c>
      <c r="C7" s="23">
        <v>72141</v>
      </c>
      <c r="D7" s="23">
        <v>46</v>
      </c>
      <c r="E7" s="23">
        <v>17</v>
      </c>
      <c r="F7" s="23">
        <v>1</v>
      </c>
      <c r="G7" s="23">
        <v>0</v>
      </c>
      <c r="H7" s="23" t="s">
        <v>96</v>
      </c>
      <c r="I7" s="23" t="s">
        <v>97</v>
      </c>
      <c r="J7" s="23" t="s">
        <v>98</v>
      </c>
      <c r="K7" s="23" t="s">
        <v>99</v>
      </c>
      <c r="L7" s="23" t="s">
        <v>100</v>
      </c>
      <c r="M7" s="23" t="s">
        <v>101</v>
      </c>
      <c r="N7" s="24" t="s">
        <v>102</v>
      </c>
      <c r="O7" s="24">
        <v>59.99</v>
      </c>
      <c r="P7" s="24">
        <v>48.57</v>
      </c>
      <c r="Q7" s="24">
        <v>89.5</v>
      </c>
      <c r="R7" s="24">
        <v>3245</v>
      </c>
      <c r="S7" s="24">
        <v>30040</v>
      </c>
      <c r="T7" s="24">
        <v>88.02</v>
      </c>
      <c r="U7" s="24">
        <v>341.29</v>
      </c>
      <c r="V7" s="24">
        <v>14542</v>
      </c>
      <c r="W7" s="24">
        <v>5.38</v>
      </c>
      <c r="X7" s="24">
        <v>2702.97</v>
      </c>
      <c r="Y7" s="24" t="s">
        <v>102</v>
      </c>
      <c r="Z7" s="24" t="s">
        <v>102</v>
      </c>
      <c r="AA7" s="24">
        <v>106.64</v>
      </c>
      <c r="AB7" s="24">
        <v>111.92</v>
      </c>
      <c r="AC7" s="24">
        <v>119.09</v>
      </c>
      <c r="AD7" s="24" t="s">
        <v>102</v>
      </c>
      <c r="AE7" s="24" t="s">
        <v>102</v>
      </c>
      <c r="AF7" s="24">
        <v>106.81</v>
      </c>
      <c r="AG7" s="24">
        <v>106.5</v>
      </c>
      <c r="AH7" s="24">
        <v>106.22</v>
      </c>
      <c r="AI7" s="24">
        <v>107.02</v>
      </c>
      <c r="AJ7" s="24" t="s">
        <v>102</v>
      </c>
      <c r="AK7" s="24" t="s">
        <v>102</v>
      </c>
      <c r="AL7" s="24">
        <v>0</v>
      </c>
      <c r="AM7" s="24">
        <v>0</v>
      </c>
      <c r="AN7" s="24">
        <v>0</v>
      </c>
      <c r="AO7" s="24" t="s">
        <v>102</v>
      </c>
      <c r="AP7" s="24" t="s">
        <v>102</v>
      </c>
      <c r="AQ7" s="24">
        <v>34.4</v>
      </c>
      <c r="AR7" s="24">
        <v>18.36</v>
      </c>
      <c r="AS7" s="24">
        <v>18.010000000000002</v>
      </c>
      <c r="AT7" s="24">
        <v>3.09</v>
      </c>
      <c r="AU7" s="24" t="s">
        <v>102</v>
      </c>
      <c r="AV7" s="24" t="s">
        <v>102</v>
      </c>
      <c r="AW7" s="24">
        <v>63.47</v>
      </c>
      <c r="AX7" s="24">
        <v>77.28</v>
      </c>
      <c r="AY7" s="24">
        <v>77.52</v>
      </c>
      <c r="AZ7" s="24" t="s">
        <v>102</v>
      </c>
      <c r="BA7" s="24" t="s">
        <v>102</v>
      </c>
      <c r="BB7" s="24">
        <v>68.17</v>
      </c>
      <c r="BC7" s="24">
        <v>55.6</v>
      </c>
      <c r="BD7" s="24">
        <v>59.4</v>
      </c>
      <c r="BE7" s="24">
        <v>71.39</v>
      </c>
      <c r="BF7" s="24" t="s">
        <v>102</v>
      </c>
      <c r="BG7" s="24" t="s">
        <v>102</v>
      </c>
      <c r="BH7" s="24">
        <v>883.38</v>
      </c>
      <c r="BI7" s="24">
        <v>903.51</v>
      </c>
      <c r="BJ7" s="24">
        <v>876.98</v>
      </c>
      <c r="BK7" s="24" t="s">
        <v>102</v>
      </c>
      <c r="BL7" s="24" t="s">
        <v>102</v>
      </c>
      <c r="BM7" s="24">
        <v>789.44</v>
      </c>
      <c r="BN7" s="24">
        <v>789.08</v>
      </c>
      <c r="BO7" s="24">
        <v>747.84</v>
      </c>
      <c r="BP7" s="24">
        <v>669.11</v>
      </c>
      <c r="BQ7" s="24" t="s">
        <v>102</v>
      </c>
      <c r="BR7" s="24" t="s">
        <v>102</v>
      </c>
      <c r="BS7" s="24">
        <v>77.28</v>
      </c>
      <c r="BT7" s="24">
        <v>86.91</v>
      </c>
      <c r="BU7" s="24">
        <v>100</v>
      </c>
      <c r="BV7" s="24" t="s">
        <v>102</v>
      </c>
      <c r="BW7" s="24" t="s">
        <v>102</v>
      </c>
      <c r="BX7" s="24">
        <v>87.29</v>
      </c>
      <c r="BY7" s="24">
        <v>88.25</v>
      </c>
      <c r="BZ7" s="24">
        <v>90.17</v>
      </c>
      <c r="CA7" s="24">
        <v>99.73</v>
      </c>
      <c r="CB7" s="24" t="s">
        <v>102</v>
      </c>
      <c r="CC7" s="24" t="s">
        <v>102</v>
      </c>
      <c r="CD7" s="24">
        <v>220.18</v>
      </c>
      <c r="CE7" s="24">
        <v>192.46</v>
      </c>
      <c r="CF7" s="24">
        <v>166.9</v>
      </c>
      <c r="CG7" s="24" t="s">
        <v>102</v>
      </c>
      <c r="CH7" s="24" t="s">
        <v>102</v>
      </c>
      <c r="CI7" s="24">
        <v>176.67</v>
      </c>
      <c r="CJ7" s="24">
        <v>176.37</v>
      </c>
      <c r="CK7" s="24">
        <v>173.17</v>
      </c>
      <c r="CL7" s="24">
        <v>134.97999999999999</v>
      </c>
      <c r="CM7" s="24" t="s">
        <v>102</v>
      </c>
      <c r="CN7" s="24" t="s">
        <v>102</v>
      </c>
      <c r="CO7" s="24" t="s">
        <v>102</v>
      </c>
      <c r="CP7" s="24" t="s">
        <v>102</v>
      </c>
      <c r="CQ7" s="24" t="s">
        <v>102</v>
      </c>
      <c r="CR7" s="24" t="s">
        <v>102</v>
      </c>
      <c r="CS7" s="24" t="s">
        <v>102</v>
      </c>
      <c r="CT7" s="24">
        <v>57.42</v>
      </c>
      <c r="CU7" s="24">
        <v>56.72</v>
      </c>
      <c r="CV7" s="24">
        <v>56.43</v>
      </c>
      <c r="CW7" s="24">
        <v>59.99</v>
      </c>
      <c r="CX7" s="24" t="s">
        <v>102</v>
      </c>
      <c r="CY7" s="24" t="s">
        <v>102</v>
      </c>
      <c r="CZ7" s="24">
        <v>97.88</v>
      </c>
      <c r="DA7" s="24">
        <v>98</v>
      </c>
      <c r="DB7" s="24">
        <v>98.1</v>
      </c>
      <c r="DC7" s="24" t="s">
        <v>102</v>
      </c>
      <c r="DD7" s="24" t="s">
        <v>102</v>
      </c>
      <c r="DE7" s="24">
        <v>90.42</v>
      </c>
      <c r="DF7" s="24">
        <v>90.72</v>
      </c>
      <c r="DG7" s="24">
        <v>91.07</v>
      </c>
      <c r="DH7" s="24">
        <v>95.72</v>
      </c>
      <c r="DI7" s="24" t="s">
        <v>102</v>
      </c>
      <c r="DJ7" s="24" t="s">
        <v>102</v>
      </c>
      <c r="DK7" s="24">
        <v>4.2699999999999996</v>
      </c>
      <c r="DL7" s="24">
        <v>7.25</v>
      </c>
      <c r="DM7" s="24">
        <v>10.76</v>
      </c>
      <c r="DN7" s="24" t="s">
        <v>102</v>
      </c>
      <c r="DO7" s="24" t="s">
        <v>102</v>
      </c>
      <c r="DP7" s="24">
        <v>29.23</v>
      </c>
      <c r="DQ7" s="24">
        <v>20.78</v>
      </c>
      <c r="DR7" s="24">
        <v>23.54</v>
      </c>
      <c r="DS7" s="24">
        <v>38.17</v>
      </c>
      <c r="DT7" s="24" t="s">
        <v>102</v>
      </c>
      <c r="DU7" s="24" t="s">
        <v>102</v>
      </c>
      <c r="DV7" s="24">
        <v>0</v>
      </c>
      <c r="DW7" s="24">
        <v>0</v>
      </c>
      <c r="DX7" s="24">
        <v>0</v>
      </c>
      <c r="DY7" s="24" t="s">
        <v>102</v>
      </c>
      <c r="DZ7" s="24" t="s">
        <v>102</v>
      </c>
      <c r="EA7" s="24">
        <v>1.37</v>
      </c>
      <c r="EB7" s="24">
        <v>1.34</v>
      </c>
      <c r="EC7" s="24">
        <v>1.5</v>
      </c>
      <c r="ED7" s="24">
        <v>6.54</v>
      </c>
      <c r="EE7" s="24" t="s">
        <v>102</v>
      </c>
      <c r="EF7" s="24" t="s">
        <v>102</v>
      </c>
      <c r="EG7" s="24">
        <v>0.54</v>
      </c>
      <c r="EH7" s="24">
        <v>0.65</v>
      </c>
      <c r="EI7" s="24">
        <v>0.43</v>
      </c>
      <c r="EJ7" s="24" t="s">
        <v>102</v>
      </c>
      <c r="EK7" s="24" t="s">
        <v>102</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2023-01-23T04:08:58Z</cp:lastPrinted>
  <dcterms:created xsi:type="dcterms:W3CDTF">2023-01-12T23:27:16Z</dcterms:created>
  <dcterms:modified xsi:type="dcterms:W3CDTF">2023-01-23T04:09:01Z</dcterms:modified>
  <cp:category/>
</cp:coreProperties>
</file>