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190_上下水道課\04_上下水道課_総務G\04_照会・調査・報告等\23.01.12 【照会_市町村財政課1月27日（金）期限】公営企業に係る経営比較分析表（令和３年度決算）の分析等について\"/>
    </mc:Choice>
  </mc:AlternateContent>
  <xr:revisionPtr revIDLastSave="0" documentId="13_ncr:1_{8AE42D4C-178A-467B-B588-A776B8807004}" xr6:coauthVersionLast="47" xr6:coauthVersionMax="47" xr10:uidLastSave="{00000000-0000-0000-0000-000000000000}"/>
  <workbookProtection workbookAlgorithmName="SHA-512" workbookHashValue="OP/4SCu4JdFnQhGvN3QaOUY3GR1bS9HFcW0F6QFMKlGUB0gEhqM8428XxpChmCA7zi3jYsQoKA2hjVCG+otzUw==" workbookSaltValue="YYZ2lwdNCrKhj34sSfVsKg=="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D10" i="4"/>
  <c r="W10" i="4"/>
  <c r="I10" i="4"/>
  <c r="B10" i="4"/>
  <c r="BB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<sst xmlns="http://schemas.openxmlformats.org/spreadsheetml/2006/main" count="241" uniqueCount="119">
  <si>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</si>
  <si>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</si>
  <si>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</si>
  <si>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</si>
  <si>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</si>
  <si>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</si>
  <si>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</si>
  <si>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</si>
  <si>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</si>
  <si>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</si>
  <si>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</si>
  <si>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</si>
  <si>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</si>
  <si>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</si>
  <si>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</si>
  <si>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</si>
  <si>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</si>
  <si>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</si>
  <si>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</si>
  <si>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</si>
  <si>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</si>
  <si>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</si>
  <si>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</si>
  <si>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</si>
  <si>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</si>
  <si>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</si>
  <si>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</si>
  <si>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</si>
  <si>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</si>
  <si>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</si>
  <si>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</si>
  <si>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</si>
  <si>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</si>
  <si>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</si>
  <si>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</si>
  <si>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</si>
  <si>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</si>
  <si>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</si>
  <si>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</si>
  <si>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</si>
  <si>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</si>
  <si>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</si>
  <si>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</si>
  <si>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</si>
  <si>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</si>
  <si>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</si>
  <si>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</si>
  <si>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</si>
  <si>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</si>
  <si>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</si>
  <si>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</si>
  <si>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</si>
  <si>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</si>
  <si>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</si>
  <si>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</si>
  <si>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</si>
  <si>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</si>
  <si>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</si>
  <si>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</si>
  <si>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</si>
  <si>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</si>
  <si>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</si>
  <si>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</si>
  <si>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</si>
  <si>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</si>
  <si>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</si>
  <si>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</si>
  <si>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</si>
  <si>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</si>
  <si>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</si>
  <si>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</si>
  <si>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</si>
  <si>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</si>
  <si>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</si>
  <si>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</si>
  <si>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</si>
  <si>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</si>
  <si>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</si>
  <si>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</si>
  <si>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</si>
  <si>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</si>
  <si>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</si>
  <si>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</si>
  <si>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</si>
  <si>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</si>
  <si>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</si>
  <si>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</si>
  <si>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</si>
  <si>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</si>
  <si>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</si>
  <si>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</si>
  <si>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</si>
  <si>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</si>
  <si>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</si>
  <si>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</si>
  <si>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</si>
  <si>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</si>
  <si>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</si>
  <si>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</si>
  <si>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</si>
  <si>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</si>
  <si>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</si>
  <si>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</si>
  <si>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</si>
  <si>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</si>
  <si>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</si>
  <si>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</si>
  <si>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</si>
  <si>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</si>
  <si>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</si>
  <si>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</si>
  <si>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</si>
  <si>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</si>
  <si>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</si>
  <si>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</si>
  <si>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</si>
  <si>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維持管理面においては、耐用年数を経過している管渠はないものの、マンホールポンプ施設等の老朽化に伴い長寿命化対策が必要な時期となっているため、更新工事を順次行っている。ストックマネジメント計画に基づき施設の延命を図る。</t>
    <phoneticPr fontId="4"/>
  </si>
  <si>
    <t>●収益的収支比率は、下水道使用料は減収となったが地方債支払利息の減少幅の方が大きく若干改善した。
　また、経費回収率については100％となっており健全な経営状況と言える。
●有収水量の減少は、人口減少や節水タイプの機器普及等に加え、コロナ禍による外出自粛型から通常型へと生活パターンが変化したこと伴うものと予想でき、駅東区画整理事業をはじめ町内における宅地分譲の動きの活性化に伴う新築住宅着工件数の増加幅を上回ったと観られる。有収水量そのものは減少しているものの優秀率は若干の増加傾向にある。これは、不明水流入減によるところが大きいと考えられ、今後さらなる施設の老朽化対策に取り組み、有収率の向上に努めたい。
●汚水処理原価は類似団体より低い状況にあり効率的な汚水処理がなされていると言えるが、近年は上昇傾向にあることから、汚水処理費の圧縮に努める必要がある。
●当町は流域下水道に接続しており、処理場は有していないため施設利用率は数値なし。　　　　　　　　　　　　　　　
●企業債残高対事業規模比率は、一般会計負担額が大幅に増加したことにより、使用料収入との比率が類似団体より低くなっている。</t>
    <rPh sb="1" eb="4">
      <t>シュウエキテキ</t>
    </rPh>
    <rPh sb="4" eb="6">
      <t>シュウシ</t>
    </rPh>
    <rPh sb="6" eb="8">
      <t>ヒリツ</t>
    </rPh>
    <rPh sb="17" eb="18">
      <t>ゲン</t>
    </rPh>
    <rPh sb="24" eb="27">
      <t>チホウサイ</t>
    </rPh>
    <rPh sb="27" eb="29">
      <t>シハライ</t>
    </rPh>
    <rPh sb="29" eb="31">
      <t>リソク</t>
    </rPh>
    <rPh sb="32" eb="34">
      <t>ゲンショウ</t>
    </rPh>
    <rPh sb="34" eb="35">
      <t>ハバ</t>
    </rPh>
    <rPh sb="36" eb="37">
      <t>ホウ</t>
    </rPh>
    <rPh sb="38" eb="39">
      <t>オオ</t>
    </rPh>
    <rPh sb="41" eb="43">
      <t>ジャッカン</t>
    </rPh>
    <rPh sb="53" eb="55">
      <t>ケイヒ</t>
    </rPh>
    <rPh sb="55" eb="58">
      <t>カイシュウリツ</t>
    </rPh>
    <rPh sb="73" eb="75">
      <t>ケンゼン</t>
    </rPh>
    <rPh sb="76" eb="78">
      <t>ケイエイ</t>
    </rPh>
    <rPh sb="78" eb="80">
      <t>ジョウキョウ</t>
    </rPh>
    <rPh sb="81" eb="82">
      <t>イ</t>
    </rPh>
    <rPh sb="106" eb="108">
      <t>ゲンショウ</t>
    </rPh>
    <rPh sb="110" eb="112">
      <t>ジンコウ</t>
    </rPh>
    <rPh sb="112" eb="114">
      <t>ゲンショウ</t>
    </rPh>
    <rPh sb="127" eb="128">
      <t>クワ</t>
    </rPh>
    <rPh sb="133" eb="134">
      <t>カ</t>
    </rPh>
    <rPh sb="137" eb="139">
      <t>ガイシュツ</t>
    </rPh>
    <rPh sb="139" eb="141">
      <t>ジシュク</t>
    </rPh>
    <rPh sb="141" eb="142">
      <t>ガタ</t>
    </rPh>
    <rPh sb="144" eb="146">
      <t>ツウジョウ</t>
    </rPh>
    <rPh sb="146" eb="147">
      <t>ガタ</t>
    </rPh>
    <rPh sb="149" eb="151">
      <t>セイカツ</t>
    </rPh>
    <rPh sb="156" eb="158">
      <t>ヘンカ</t>
    </rPh>
    <rPh sb="162" eb="163">
      <t>トモナ</t>
    </rPh>
    <rPh sb="167" eb="169">
      <t>ヨソウ</t>
    </rPh>
    <rPh sb="184" eb="186">
      <t>チョウナイ</t>
    </rPh>
    <rPh sb="190" eb="192">
      <t>タクチ</t>
    </rPh>
    <rPh sb="192" eb="194">
      <t>ブンジョウ</t>
    </rPh>
    <rPh sb="195" eb="196">
      <t>ウゴ</t>
    </rPh>
    <rPh sb="198" eb="201">
      <t>カッセイカ</t>
    </rPh>
    <rPh sb="202" eb="203">
      <t>トモナ</t>
    </rPh>
    <rPh sb="204" eb="206">
      <t>シンチク</t>
    </rPh>
    <rPh sb="206" eb="208">
      <t>ジュウタク</t>
    </rPh>
    <rPh sb="208" eb="210">
      <t>チャッコウ</t>
    </rPh>
    <rPh sb="210" eb="212">
      <t>ケンスウ</t>
    </rPh>
    <rPh sb="214" eb="215">
      <t>カ</t>
    </rPh>
    <rPh sb="215" eb="216">
      <t>ハバ</t>
    </rPh>
    <rPh sb="217" eb="219">
      <t>ウワマワ</t>
    </rPh>
    <rPh sb="222" eb="223">
      <t>ミ</t>
    </rPh>
    <rPh sb="236" eb="238">
      <t>ゲンショウ</t>
    </rPh>
    <rPh sb="245" eb="247">
      <t>ユウシュウ</t>
    </rPh>
    <rPh sb="247" eb="248">
      <t>リツ</t>
    </rPh>
    <rPh sb="249" eb="251">
      <t>ジャッカン</t>
    </rPh>
    <rPh sb="252" eb="254">
      <t>ゾウカ</t>
    </rPh>
    <rPh sb="254" eb="256">
      <t>ケイコウ</t>
    </rPh>
    <rPh sb="264" eb="266">
      <t>フメイ</t>
    </rPh>
    <rPh sb="266" eb="267">
      <t>スイ</t>
    </rPh>
    <rPh sb="267" eb="270">
      <t>リュウニュウゲン</t>
    </rPh>
    <rPh sb="277" eb="278">
      <t>オオ</t>
    </rPh>
    <rPh sb="281" eb="282">
      <t>カンガ</t>
    </rPh>
    <rPh sb="286" eb="288">
      <t>コンゴ</t>
    </rPh>
    <rPh sb="292" eb="294">
      <t>シセツ</t>
    </rPh>
    <rPh sb="295" eb="298">
      <t>ロウキュウカ</t>
    </rPh>
    <rPh sb="298" eb="300">
      <t>タイサク</t>
    </rPh>
    <rPh sb="301" eb="302">
      <t>ト</t>
    </rPh>
    <rPh sb="303" eb="304">
      <t>ク</t>
    </rPh>
    <rPh sb="306" eb="307">
      <t>ユウ</t>
    </rPh>
    <rPh sb="307" eb="309">
      <t>シュウリツ</t>
    </rPh>
    <rPh sb="310" eb="312">
      <t>コウジョウ</t>
    </rPh>
    <rPh sb="313" eb="314">
      <t>ツト</t>
    </rPh>
    <rPh sb="336" eb="338">
      <t>ジョウキョウ</t>
    </rPh>
    <rPh sb="341" eb="344">
      <t>コウリツテキ</t>
    </rPh>
    <rPh sb="345" eb="347">
      <t>オスイ</t>
    </rPh>
    <rPh sb="347" eb="349">
      <t>ショリ</t>
    </rPh>
    <rPh sb="357" eb="358">
      <t>イ</t>
    </rPh>
    <rPh sb="362" eb="364">
      <t>キンネン</t>
    </rPh>
    <rPh sb="365" eb="367">
      <t>ジョウショウ</t>
    </rPh>
    <rPh sb="367" eb="369">
      <t>ケイコウ</t>
    </rPh>
    <rPh sb="386" eb="387">
      <t>ツト</t>
    </rPh>
    <phoneticPr fontId="4"/>
  </si>
  <si>
    <t xml:space="preserve">
●経費回収率は基準内繰出金の適正化に伴い改善傾向にあるが、一般会計繰入金により企業債を償還している状況にあるので安定した経営ができるよう平成２８年に策定した経営戦略に基づき、財源試算と投資資産の均衡を図りたい。
　今後は、料金改定による使用料確保及び不明水対策による有収率向上等により安定した財源を確保すると共に、経費削減と高資本対策や資本の平準化を活用した経営改善に取り組むべく事務を進めていきたい。
　令和５年４月からの地方公営企業法適用予定。</t>
    <rPh sb="112" eb="114">
      <t>リョウキン</t>
    </rPh>
    <rPh sb="114" eb="116">
      <t>カイテイ</t>
    </rPh>
    <rPh sb="122" eb="124">
      <t>カクホ</t>
    </rPh>
    <rPh sb="126" eb="128">
      <t>フメイ</t>
    </rPh>
    <rPh sb="128" eb="129">
      <t>スイ</t>
    </rPh>
    <rPh sb="129" eb="131">
      <t>タイサク</t>
    </rPh>
    <rPh sb="136" eb="137">
      <t>リツ</t>
    </rPh>
    <rPh sb="137" eb="139">
      <t>コウジョウ</t>
    </rPh>
    <rPh sb="139" eb="140">
      <t>トウ</t>
    </rPh>
    <rPh sb="155" eb="156">
      <t>トモ</t>
    </rPh>
    <rPh sb="158" eb="160">
      <t>ケイヒ</t>
    </rPh>
    <rPh sb="160" eb="162">
      <t>サクゲン</t>
    </rPh>
    <rPh sb="185" eb="186">
      <t>ト</t>
    </rPh>
    <rPh sb="187" eb="188">
      <t>ク</t>
    </rPh>
    <rPh sb="204" eb="206">
      <t>レイワ</t>
    </rPh>
    <rPh sb="207" eb="208">
      <t>ネン</t>
    </rPh>
    <rPh sb="209" eb="210">
      <t>ガツ</t>
    </rPh>
    <rPh sb="213" eb="215">
      <t>チホウ</t>
    </rPh>
    <rPh sb="215" eb="217">
      <t>コウエイ</t>
    </rPh>
    <rPh sb="217" eb="219">
      <t>キギョウ</t>
    </rPh>
    <rPh sb="219" eb="222">
      <t>ホウテキヨウ</t>
    </rPh>
    <rPh sb="222" eb="2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</si>
</sst>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1.47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4D-482F-9762-6CDBE8520C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844D-482F-9762-6CDBE8520C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2-403E-8E19-906907C637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4312-403E-8E19-906907C637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90.24</c:v>
                </c:pt>
                <c:pt idx="1">
                  <c:v>91.21</c:v>
                </c:pt>
                <c:pt idx="2">
                  <c:v>91.31</c:v>
                </c:pt>
                <c:pt idx="3">
                  <c:v>91.3</c:v>
                </c:pt>
                <c:pt idx="4">
                  <c:v>91.29</c:v>
                </c:pt>
              </c:numCache>
            </c:numRef>
          </c:val>
          <c:extLst>
            <c:ext xmlns:c16="http://schemas.microsoft.com/office/drawing/2014/chart" uri="{C3380CC4-5D6E-409C-BE32-E72D297353CC}">
              <c16:uniqueId val="{00000000-DA05-4213-8110-88570DB1DC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DA05-4213-8110-88570DB1DC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62.36</c:v>
                </c:pt>
                <c:pt idx="1">
                  <c:v>60.87</c:v>
                </c:pt>
                <c:pt idx="2">
                  <c:v>61.49</c:v>
                </c:pt>
                <c:pt idx="3">
                  <c:v>61.91</c:v>
                </c:pt>
                <c:pt idx="4">
                  <c:v>64.209999999999994</c:v>
                </c:pt>
              </c:numCache>
            </c:numRef>
          </c:val>
          <c:extLst>
            <c:ext xmlns:c16="http://schemas.microsoft.com/office/drawing/2014/chart" uri="{C3380CC4-5D6E-409C-BE32-E72D297353CC}">
              <c16:uniqueId val="{00000000-C7AF-4C41-B0E5-E939392939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F-4C41-B0E5-E939392939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4-48FB-B383-F6D4064D19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4-48FB-B383-F6D4064D19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6-48A3-A2FB-9984A160D0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6-48A3-A2FB-9984A160D0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7D-42E0-8638-3D972F43C5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7D-42E0-8638-3D972F43C5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9-4955-873F-F51ABDF8D2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9-4955-873F-F51ABDF8D2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330.83</c:v>
                </c:pt>
                <c:pt idx="1">
                  <c:v>307.08</c:v>
                </c:pt>
                <c:pt idx="2">
                  <c:v>263.95999999999998</c:v>
                </c:pt>
                <c:pt idx="3">
                  <c:v>315.23</c:v>
                </c:pt>
                <c:pt idx="4">
                  <c:v>261.05</c:v>
                </c:pt>
              </c:numCache>
            </c:numRef>
          </c:val>
          <c:extLst>
            <c:ext xmlns:c16="http://schemas.microsoft.com/office/drawing/2014/chart" uri="{C3380CC4-5D6E-409C-BE32-E72D297353CC}">
              <c16:uniqueId val="{00000000-58E3-4100-A1CC-FEDB6E3F4B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58E3-4100-A1CC-FEDB6E3F4B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100.01</c:v>
                </c:pt>
                <c:pt idx="1">
                  <c:v>109.93</c:v>
                </c:pt>
                <c:pt idx="2">
                  <c:v>100</c:v>
                </c:pt>
                <c:pt idx="3">
                  <c:v>100</c:v>
                </c:pt>
                <c:pt idx="4">
                  <c:v>100</c:v>
                </c:pt>
              </c:numCache>
            </c:numRef>
          </c:val>
          <c:extLst>
            <c:ext xmlns:c16="http://schemas.microsoft.com/office/drawing/2014/chart" uri="{C3380CC4-5D6E-409C-BE32-E72D297353CC}">
              <c16:uniqueId val="{00000000-0766-45E4-BD3A-02B644190B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0766-45E4-BD3A-02B644190B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162.52000000000001</c:v>
                </c:pt>
                <c:pt idx="1">
                  <c:v>150</c:v>
                </c:pt>
                <c:pt idx="2">
                  <c:v>161.69999999999999</c:v>
                </c:pt>
                <c:pt idx="3">
                  <c:v>166.08</c:v>
                </c:pt>
                <c:pt idx="4">
                  <c:v>164.72</c:v>
                </c:pt>
              </c:numCache>
            </c:numRef>
          </c:val>
          <c:extLst>
            <c:ext xmlns:c16="http://schemas.microsoft.com/office/drawing/2014/chart" uri="{C3380CC4-5D6E-409C-BE32-E72D297353CC}">
              <c16:uniqueId val="{00000000-5201-45A4-BBF6-AF042E1DF0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5201-45A4-BBF6-AF042E1DF0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38"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鏡石町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12615</v>
      </c>
      <c r="AM8" s="55"/>
      <c r="AN8" s="55"/>
      <c r="AO8" s="55"/>
      <c r="AP8" s="55"/>
      <c r="AQ8" s="55"/>
      <c r="AR8" s="55"/>
      <c r="AS8" s="55"/>
      <c r="AT8" s="54">
        <f>データ!T6</f>
        <v>31.3</v>
      </c>
      <c r="AU8" s="54"/>
      <c r="AV8" s="54"/>
      <c r="AW8" s="54"/>
      <c r="AX8" s="54"/>
      <c r="AY8" s="54"/>
      <c r="AZ8" s="54"/>
      <c r="BA8" s="54"/>
      <c r="BB8" s="54">
        <f>データ!U6</f>
        <v>403.04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78.459999999999994</v>
      </c>
      <c r="Q10" s="54"/>
      <c r="R10" s="54"/>
      <c r="S10" s="54"/>
      <c r="T10" s="54"/>
      <c r="U10" s="54"/>
      <c r="V10" s="54"/>
      <c r="W10" s="54">
        <f>データ!Q6</f>
        <v>68.709999999999994</v>
      </c>
      <c r="X10" s="54"/>
      <c r="Y10" s="54"/>
      <c r="Z10" s="54"/>
      <c r="AA10" s="54"/>
      <c r="AB10" s="54"/>
      <c r="AC10" s="54"/>
      <c r="AD10" s="55">
        <f>データ!R6</f>
        <v>2926</v>
      </c>
      <c r="AE10" s="55"/>
      <c r="AF10" s="55"/>
      <c r="AG10" s="55"/>
      <c r="AH10" s="55"/>
      <c r="AI10" s="55"/>
      <c r="AJ10" s="55"/>
      <c r="AK10" s="2"/>
      <c r="AL10" s="55">
        <f>データ!V6</f>
        <v>9853</v>
      </c>
      <c r="AM10" s="55"/>
      <c r="AN10" s="55"/>
      <c r="AO10" s="55"/>
      <c r="AP10" s="55"/>
      <c r="AQ10" s="55"/>
      <c r="AR10" s="55"/>
      <c r="AS10" s="55"/>
      <c r="AT10" s="54">
        <f>データ!W6</f>
        <v>2.83</v>
      </c>
      <c r="AU10" s="54"/>
      <c r="AV10" s="54"/>
      <c r="AW10" s="54"/>
      <c r="AX10" s="54"/>
      <c r="AY10" s="54"/>
      <c r="AZ10" s="54"/>
      <c r="BA10" s="54"/>
      <c r="BB10" s="54">
        <f>データ!X6</f>
        <v>3481.63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xwrFBjpVlhiy1RNXs3Cn+Tr1w0Ikueoq53d6T6zc/j1xBTemSE8TWRu4Wp0HPalTLf3QhqodujXp+dlvTzAd8Q==" saltValue="fcSLYIFqa7LPC9GBbwGn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73423</v>
      </c>
      <c r="D6" s="19">
        <f t="shared" si="3"/>
        <v>47</v>
      </c>
      <c r="E6" s="19">
        <f t="shared" si="3"/>
        <v>17</v>
      </c>
      <c r="F6" s="19">
        <f t="shared" si="3"/>
        <v>1</v>
      </c>
      <c r="G6" s="19">
        <f t="shared" si="3"/>
        <v>0</v>
      </c>
      <c r="H6" s="19" t="str">
        <f t="shared" si="3"/>
        <v>福島県　鏡石町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78.459999999999994</v>
      </c>
      <c r="Q6" s="20">
        <f t="shared" si="3"/>
        <v>68.709999999999994</v>
      </c>
      <c r="R6" s="20">
        <f t="shared" si="3"/>
        <v>2926</v>
      </c>
      <c r="S6" s="20">
        <f t="shared" si="3"/>
        <v>12615</v>
      </c>
      <c r="T6" s="20">
        <f t="shared" si="3"/>
        <v>31.3</v>
      </c>
      <c r="U6" s="20">
        <f t="shared" si="3"/>
        <v>403.04</v>
      </c>
      <c r="V6" s="20">
        <f t="shared" si="3"/>
        <v>9853</v>
      </c>
      <c r="W6" s="20">
        <f t="shared" si="3"/>
        <v>2.83</v>
      </c>
      <c r="X6" s="20">
        <f t="shared" si="3"/>
        <v>3481.63</v>
      </c>
      <c r="Y6" s="21">
        <f>IF(Y7="",NA(),Y7)</f>
        <v>62.36</v>
      </c>
      <c r="Z6" s="21">
        <f t="shared" ref="Z6:AH6" si="4">IF(Z7="",NA(),Z7)</f>
        <v>60.87</v>
      </c>
      <c r="AA6" s="21">
        <f t="shared" si="4"/>
        <v>61.49</v>
      </c>
      <c r="AB6" s="21">
        <f t="shared" si="4"/>
        <v>61.91</v>
      </c>
      <c r="AC6" s="21">
        <f t="shared" si="4"/>
        <v>64.209999999999994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330.83</v>
      </c>
      <c r="BG6" s="21">
        <f t="shared" ref="BG6:BO6" si="7">IF(BG7="",NA(),BG7)</f>
        <v>307.08</v>
      </c>
      <c r="BH6" s="21">
        <f t="shared" si="7"/>
        <v>263.95999999999998</v>
      </c>
      <c r="BI6" s="21">
        <f t="shared" si="7"/>
        <v>315.23</v>
      </c>
      <c r="BJ6" s="21">
        <f t="shared" si="7"/>
        <v>261.05</v>
      </c>
      <c r="BK6" s="21">
        <f t="shared" si="7"/>
        <v>966.33</v>
      </c>
      <c r="BL6" s="21">
        <f t="shared" si="7"/>
        <v>958.81</v>
      </c>
      <c r="BM6" s="21">
        <f t="shared" si="7"/>
        <v>1001.3</v>
      </c>
      <c r="BN6" s="21">
        <f t="shared" si="7"/>
        <v>1050.51</v>
      </c>
      <c r="BO6" s="21">
        <f t="shared" si="7"/>
        <v>1102.01</v>
      </c>
      <c r="BP6" s="20" t="str">
        <f>IF(BP7="","",IF(BP7="-","【-】","【"&amp;SUBSTITUTE(TEXT(BP7,"#,##0.00"),"-","△")&amp;"】"))</f>
        <v>【669.11】</v>
      </c>
      <c r="BQ6" s="21">
        <f>IF(BQ7="",NA(),BQ7)</f>
        <v>100.01</v>
      </c>
      <c r="BR6" s="21">
        <f t="shared" ref="BR6:BZ6" si="8">IF(BR7="",NA(),BR7)</f>
        <v>109.93</v>
      </c>
      <c r="BS6" s="21">
        <f t="shared" si="8"/>
        <v>100</v>
      </c>
      <c r="BT6" s="21">
        <f t="shared" si="8"/>
        <v>100</v>
      </c>
      <c r="BU6" s="21">
        <f t="shared" si="8"/>
        <v>100</v>
      </c>
      <c r="BV6" s="21">
        <f t="shared" si="8"/>
        <v>81.739999999999995</v>
      </c>
      <c r="BW6" s="21">
        <f t="shared" si="8"/>
        <v>82.88</v>
      </c>
      <c r="BX6" s="21">
        <f t="shared" si="8"/>
        <v>81.88</v>
      </c>
      <c r="BY6" s="21">
        <f t="shared" si="8"/>
        <v>82.65</v>
      </c>
      <c r="BZ6" s="21">
        <f t="shared" si="8"/>
        <v>82.55</v>
      </c>
      <c r="CA6" s="20" t="str">
        <f>IF(CA7="","",IF(CA7="-","【-】","【"&amp;SUBSTITUTE(TEXT(CA7,"#,##0.00"),"-","△")&amp;"】"))</f>
        <v>【99.73】</v>
      </c>
      <c r="CB6" s="21">
        <f>IF(CB7="",NA(),CB7)</f>
        <v>162.52000000000001</v>
      </c>
      <c r="CC6" s="21">
        <f t="shared" ref="CC6:CK6" si="9">IF(CC7="",NA(),CC7)</f>
        <v>150</v>
      </c>
      <c r="CD6" s="21">
        <f t="shared" si="9"/>
        <v>161.69999999999999</v>
      </c>
      <c r="CE6" s="21">
        <f t="shared" si="9"/>
        <v>166.08</v>
      </c>
      <c r="CF6" s="21">
        <f t="shared" si="9"/>
        <v>164.72</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90.24</v>
      </c>
      <c r="CY6" s="21">
        <f t="shared" ref="CY6:DG6" si="11">IF(CY7="",NA(),CY7)</f>
        <v>91.21</v>
      </c>
      <c r="CZ6" s="21">
        <f t="shared" si="11"/>
        <v>91.31</v>
      </c>
      <c r="DA6" s="21">
        <f t="shared" si="11"/>
        <v>91.3</v>
      </c>
      <c r="DB6" s="21">
        <f t="shared" si="11"/>
        <v>91.29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1.47</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73423</v>
      </c>
      <c r="D7" s="23">
        <v>47</v>
      </c>
      <c r="E7" s="23">
        <v>17</v>
      </c>
      <c r="F7" s="23">
        <v>1</v>
      </c>
      <c r="G7" s="23">
        <v>0</v>
      </c>
      <c r="H7" s="23" t="s">
        <v>97</v>
      </c>
      <c r="I7" s="23" t="s">
        <v>98</v>
      </c>
      <c r="J7" s="23" t="s">
        <v>99</v>
      </c>
      <c r="K7" s="23" t="s">
        <v>100</v>
      </c>
      <c r="L7" s="23" t="s">
        <v>101</v>
      </c>
      <c r="M7" s="23" t="s">
        <v>102</v>
      </c>
      <c r="N7" s="24" t="s">
        <v>103</v>
      </c>
      <c r="O7" s="24" t="s">
        <v>104</v>
      </c>
      <c r="P7" s="24">
        <v>78.459999999999994</v>
      </c>
      <c r="Q7" s="24">
        <v>68.709999999999994</v>
      </c>
      <c r="R7" s="24">
        <v>2926</v>
      </c>
      <c r="S7" s="24">
        <v>12615</v>
      </c>
      <c r="T7" s="24">
        <v>31.3</v>
      </c>
      <c r="U7" s="24">
        <v>403.04</v>
      </c>
      <c r="V7" s="24">
        <v>9853</v>
      </c>
      <c r="W7" s="24">
        <v>2.83</v>
      </c>
      <c r="X7" s="24">
        <v>3481.63</v>
      </c>
      <c r="Y7" s="24">
        <v>62.36</v>
      </c>
      <c r="Z7" s="24">
        <v>60.87</v>
      </c>
      <c r="AA7" s="24">
        <v>61.49</v>
      </c>
      <c r="AB7" s="24">
        <v>61.91</v>
      </c>
      <c r="AC7" s="24">
        <v>64.209999999999994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330.83</v>
      </c>
      <c r="BG7" s="24">
        <v>307.08</v>
      </c>
      <c r="BH7" s="24">
        <v>263.95999999999998</v>
      </c>
      <c r="BI7" s="24">
        <v>315.23</v>
      </c>
      <c r="BJ7" s="24">
        <v>261.05</v>
      </c>
      <c r="BK7" s="24">
        <v>966.33</v>
      </c>
      <c r="BL7" s="24">
        <v>958.81</v>
      </c>
      <c r="BM7" s="24">
        <v>1001.3</v>
      </c>
      <c r="BN7" s="24">
        <v>1050.51</v>
      </c>
      <c r="BO7" s="24">
        <v>1102.01</v>
      </c>
      <c r="BP7" s="24">
        <v>669.11</v>
      </c>
      <c r="BQ7" s="24">
        <v>100.01</v>
      </c>
      <c r="BR7" s="24">
        <v>109.93</v>
      </c>
      <c r="BS7" s="24">
        <v>100</v>
      </c>
      <c r="BT7" s="24">
        <v>100</v>
      </c>
      <c r="BU7" s="24">
        <v>100</v>
      </c>
      <c r="BV7" s="24">
        <v>81.739999999999995</v>
      </c>
      <c r="BW7" s="24">
        <v>82.88</v>
      </c>
      <c r="BX7" s="24">
        <v>81.88</v>
      </c>
      <c r="BY7" s="24">
        <v>82.65</v>
      </c>
      <c r="BZ7" s="24">
        <v>82.55</v>
      </c>
      <c r="CA7" s="24">
        <v>99.73</v>
      </c>
      <c r="CB7" s="24">
        <v>162.52000000000001</v>
      </c>
      <c r="CC7" s="24">
        <v>150</v>
      </c>
      <c r="CD7" s="24">
        <v>161.69999999999999</v>
      </c>
      <c r="CE7" s="24">
        <v>166.08</v>
      </c>
      <c r="CF7" s="24">
        <v>164.72</v>
      </c>
      <c r="CG7" s="24">
        <v>194.31</v>
      </c>
      <c r="CH7" s="24">
        <v>190.99</v>
      </c>
      <c r="CI7" s="24">
        <v>187.55</v>
      </c>
      <c r="CJ7" s="24">
        <v>186.3</v>
      </c>
      <c r="CK7" s="24">
        <v>188.38</v>
      </c>
      <c r="CL7" s="24">
        <v>134.97999999999999</v>
      </c>
      <c r="CM7" s="24" t="s">
        <v>103</v>
      </c>
      <c r="CN7" s="24" t="s">
        <v>103</v>
      </c>
      <c r="CO7" s="24" t="s">
        <v>103</v>
      </c>
      <c r="CP7" s="24" t="s">
        <v>103</v>
      </c>
      <c r="CQ7" s="24" t="s">
        <v>103</v>
      </c>
      <c r="CR7" s="24">
        <v>53.5</v>
      </c>
      <c r="CS7" s="24">
        <v>52.58</v>
      </c>
      <c r="CT7" s="24">
        <v>50.94</v>
      </c>
      <c r="CU7" s="24">
        <v>50.53</v>
      </c>
      <c r="CV7" s="24">
        <v>51.42</v>
      </c>
      <c r="CW7" s="24">
        <v>59.99</v>
      </c>
      <c r="CX7" s="24">
        <v>90.24</v>
      </c>
      <c r="CY7" s="24">
        <v>91.21</v>
      </c>
      <c r="CZ7" s="24">
        <v>91.31</v>
      </c>
      <c r="DA7" s="24">
        <v>91.3</v>
      </c>
      <c r="DB7" s="24">
        <v>91.29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1.47</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光則</cp:lastModifiedBy>
  <cp:lastPrinted>2023-01-20T08:34:31Z</cp:lastPrinted>
  <dcterms:created xsi:type="dcterms:W3CDTF">2023-01-12T23:52:30Z</dcterms:created>
  <dcterms:modified xsi:type="dcterms:W3CDTF">2023-01-20T08:39:32Z</dcterms:modified>
  <cp:category/>
</cp:coreProperties>
</file>