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通常業務フォルダ\経営比較分析表\R3年度(R4年度照会)\回答\"/>
    </mc:Choice>
  </mc:AlternateContent>
  <xr:revisionPtr revIDLastSave="0" documentId="13_ncr:1_{5B9E6180-0545-4A59-AE70-0A82A1C0A001}" xr6:coauthVersionLast="47" xr6:coauthVersionMax="47" xr10:uidLastSave="{00000000-0000-0000-0000-000000000000}"/>
  <workbookProtection workbookAlgorithmName="SHA-512" workbookHashValue="SP56Scg93YEyAu7JFHtL8EILqZzx2Dwved9vHY35Ua5eqnLBlrHyccPl3VmGI57GWE+5ZfLNHhGKigeR0Wh2FA==" workbookSaltValue="USn4PDATW6MsPdG8m1MN3A=="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W10" i="4"/>
  <c r="P10" i="4"/>
  <c r="I10" i="4"/>
  <c r="BB8" i="4"/>
  <c r="AT8" i="4"/>
  <c r="AD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<sst xmlns="http://schemas.openxmlformats.org/spreadsheetml/2006/main" count="297" uniqueCount="117">
  <si>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</si>
  <si>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</si>
  <si>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</si>
  <si>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</si>
  <si>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</si>
  <si>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</si>
  <si>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</si>
  <si>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</si>
  <si>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</si>
  <si>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</si>
  <si>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</si>
  <si>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</si>
  <si>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</si>
  <si>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</si>
  <si>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</si>
  <si>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</si>
  <si>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</si>
  <si>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</si>
  <si>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</si>
  <si>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</si>
  <si>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</si>
  <si>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</si>
  <si>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</si>
  <si>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</si>
  <si>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</si>
  <si>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</si>
  <si>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</si>
  <si>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</si>
  <si>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</si>
  <si>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</si>
  <si>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</si>
  <si>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</si>
  <si>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</si>
  <si>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</si>
  <si>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</si>
  <si>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</si>
  <si>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</si>
  <si>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</si>
  <si>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</si>
  <si>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</si>
  <si>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</si>
  <si>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</si>
  <si>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</si>
  <si>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</si>
  <si>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</si>
  <si>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</si>
  <si>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</si>
  <si>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</si>
  <si>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</si>
  <si>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</si>
  <si>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</si>
  <si>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</si>
  <si>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</si>
  <si>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</si>
  <si>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</si>
  <si>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</si>
  <si>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</si>
  <si>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</si>
  <si>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</si>
  <si>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</si>
  <si>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</si>
  <si>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</si>
  <si>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</si>
  <si>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</si>
  <si>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</si>
  <si>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</si>
  <si>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</si>
  <si>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</si>
  <si>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</si>
  <si>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</si>
  <si>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</si>
  <si>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</si>
  <si>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</si>
  <si>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</si>
  <si>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</si>
  <si>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</si>
  <si>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</si>
  <si>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</si>
  <si>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</si>
  <si>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</si>
  <si>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</si>
  <si>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</si>
  <si>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</si>
  <si>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</si>
  <si>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</si>
  <si>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</si>
  <si>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</si>
  <si>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</si>
  <si>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</si>
  <si>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</si>
  <si>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</si>
  <si>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</si>
  <si>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</si>
  <si>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</si>
  <si>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</si>
  <si>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</si>
  <si>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</si>
  <si>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</si>
  <si>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</si>
  <si>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</si>
  <si>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</si>
  <si>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</si>
  <si>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</si>
  <si>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</si>
  <si>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</si>
  <si>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</si>
  <si>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</si>
  <si>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</si>
  <si>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</si>
  <si>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</si>
  <si>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</si>
  <si>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</si>
  <si>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</si>
  <si>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</si>
  <si>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本事業は、平成5年の事業認可から平成12年に野沢処理区の一部供用開始、平成13年より大久保処理区が供用開始し、現在2処理区を運営しており、平成28年度末で処理面積拡張事業は概成している。
　今後の事業は水洗化率の向上を図りつつ、処理施設の維持管理等を行うこととなる。水洗化率では一部高い地域はあるものの、人口の大半を占める野沢町内が低いため、全体では66.2％と平均値よりも低い状態であり、水洗化率の向上が喫緊の課題となっている。
　令和2年度より、健全な経営状態を目指し財務管理の明確化を図ることを目的として、地方公営企業法適用へと移行した。
  本事業の施設は、完成から約20年とまだ新しい状態であるといえるが、施設機器類は耐用年数が15年程度であるため、今後は施設機器類の老朽化に伴う修繕費又は更新費用が増加する見込みのため、経費回収率及び汚水処理原価は徐々に悪化すると予想される。
　また、令和3年度から令和6年度にかけて、汚水処理施設の資本整備に係る世代間負担の公平を図るために資本費平準化債を借り入れる計画である。</t>
    <rPh sb="226" eb="228">
      <t>ケンゼン</t>
    </rPh>
    <rPh sb="229" eb="231">
      <t>ケイエイ</t>
    </rPh>
    <rPh sb="231" eb="233">
      <t>ジョウタイ</t>
    </rPh>
    <rPh sb="234" eb="236">
      <t>メザ</t>
    </rPh>
    <rPh sb="237" eb="239">
      <t>ザイム</t>
    </rPh>
    <rPh sb="239" eb="241">
      <t>カンリ</t>
    </rPh>
    <rPh sb="242" eb="245">
      <t>メイカクカ</t>
    </rPh>
    <rPh sb="246" eb="247">
      <t>ハカ</t>
    </rPh>
    <rPh sb="251" eb="253">
      <t>モクテキ</t>
    </rPh>
    <phoneticPr fontId="4"/>
  </si>
  <si>
    <t>　本事業は、2処理区ともに供用開始後約20年となることから、主に処理場の機械及び電気設備の老朽化対策のため、平成28年度から平成29年度の2ヶ年でストックマネジメント計画策定業務委託を実施し、計画的かつ効率的な点検・調査による各処理施設の老朽度に応じた改修計画を策定した。
　今後は、策定したストックマネジメント計画により国の補助事業を活用した効果的な施設等改修事業を継続的に実施し、資本費の平準化や修繕費の抑制等を図る。</t>
    <phoneticPr fontId="4"/>
  </si>
  <si>
    <t>　今後は、処理面積拡張事業終了に伴い2処理場の長寿命化対策等の維持管理事業にシフトしていく。中長期的な持続可能な健全経営とするため、接続率の向上やコスト削減を図っていき、老朽化に伴う処理場の維持管理等経費の増大を考慮しつつ、事業費の不足分を一般会計繰入金で賄い、運営していく必要がある。
　施設の維持管理では、令和4年度より、農業集落排水処理事業で運営している森野処理区を本下水道事業の野沢処理区に統廃合し、処理施設の効率的な稼働を図りコスト削減に努めている。
　今後も引き続き、維持管理費等の削減や施設の効率化、資本費の平準化等により健全な経営の維持に努める。</t>
    <rPh sb="155" eb="157">
      <t>レイワ</t>
    </rPh>
    <rPh sb="158" eb="160">
      <t>ネンド</t>
    </rPh>
    <rPh sb="224" eb="22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</si>
</sst>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553-4037-B968-CB27993EA56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4553-4037-B968-CB27993EA56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33.200000000000003</c:v>
                </c:pt>
                <c:pt idx="4">
                  <c:v>35.6</c:v>
                </c:pt>
              </c:numCache>
            </c:numRef>
          </c:val>
          <c:extLst>
            <c:ext xmlns:c16="http://schemas.microsoft.com/office/drawing/2014/chart" uri="{C3380CC4-5D6E-409C-BE32-E72D297353CC}">
              <c16:uniqueId val="{00000000-0188-4986-B957-DBD5609974D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0188-4986-B957-DBD5609974D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65.72</c:v>
                </c:pt>
                <c:pt idx="4">
                  <c:v>66.2</c:v>
                </c:pt>
              </c:numCache>
            </c:numRef>
          </c:val>
          <c:extLst>
            <c:ext xmlns:c16="http://schemas.microsoft.com/office/drawing/2014/chart" uri="{C3380CC4-5D6E-409C-BE32-E72D297353CC}">
              <c16:uniqueId val="{00000000-A388-4556-A4AF-75A57CAED7A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A388-4556-A4AF-75A57CAED7A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102.25</c:v>
                </c:pt>
                <c:pt idx="4">
                  <c:v>102.18</c:v>
                </c:pt>
              </c:numCache>
            </c:numRef>
          </c:val>
          <c:extLst>
            <c:ext xmlns:c16="http://schemas.microsoft.com/office/drawing/2014/chart" uri="{C3380CC4-5D6E-409C-BE32-E72D297353CC}">
              <c16:uniqueId val="{00000000-0E14-40D8-A553-7554C1CA7A1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0E14-40D8-A553-7554C1CA7A1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5.34</c:v>
                </c:pt>
                <c:pt idx="4">
                  <c:v>8.52</c:v>
                </c:pt>
              </c:numCache>
            </c:numRef>
          </c:val>
          <c:extLst>
            <c:ext xmlns:c16="http://schemas.microsoft.com/office/drawing/2014/chart" uri="{C3380CC4-5D6E-409C-BE32-E72D297353CC}">
              <c16:uniqueId val="{00000000-EA09-49E3-B036-0BCC488CDE9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EA09-49E3-B036-0BCC488CDE9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859-4751-8F06-98A817C6A56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B859-4751-8F06-98A817C6A56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0EB-406B-B130-0131560800A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40EB-406B-B130-0131560800A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22.39</c:v>
                </c:pt>
                <c:pt idx="4">
                  <c:v>29.68</c:v>
                </c:pt>
              </c:numCache>
            </c:numRef>
          </c:val>
          <c:extLst>
            <c:ext xmlns:c16="http://schemas.microsoft.com/office/drawing/2014/chart" uri="{C3380CC4-5D6E-409C-BE32-E72D297353CC}">
              <c16:uniqueId val="{00000000-CBFA-4145-88AB-C6211D05C62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CBFA-4145-88AB-C6211D05C62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5AA-46B3-A035-EBA3786D7DF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25AA-46B3-A035-EBA3786D7DF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77.22</c:v>
                </c:pt>
                <c:pt idx="4">
                  <c:v>69.510000000000005</c:v>
                </c:pt>
              </c:numCache>
            </c:numRef>
          </c:val>
          <c:extLst>
            <c:ext xmlns:c16="http://schemas.microsoft.com/office/drawing/2014/chart" uri="{C3380CC4-5D6E-409C-BE32-E72D297353CC}">
              <c16:uniqueId val="{00000000-B22D-4ACB-8B00-BA234DDE352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B22D-4ACB-8B00-BA234DDE352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265.02</c:v>
                </c:pt>
                <c:pt idx="4">
                  <c:v>273.93</c:v>
                </c:pt>
              </c:numCache>
            </c:numRef>
          </c:val>
          <c:extLst>
            <c:ext xmlns:c16="http://schemas.microsoft.com/office/drawing/2014/chart" uri="{C3380CC4-5D6E-409C-BE32-E72D297353CC}">
              <c16:uniqueId val="{00000000-769F-4D95-8482-9C5604A6A48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769F-4D95-8482-9C5604A6A48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福島県　西会津町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6">
        <f>データ!S6</f>
        <v>5850</v>
      </c>
      <c r="AM8" s="46"/>
      <c r="AN8" s="46"/>
      <c r="AO8" s="46"/>
      <c r="AP8" s="46"/>
      <c r="AQ8" s="46"/>
      <c r="AR8" s="46"/>
      <c r="AS8" s="46"/>
      <c r="AT8" s="45">
        <f>データ!T6</f>
        <v>298.18</v>
      </c>
      <c r="AU8" s="45"/>
      <c r="AV8" s="45"/>
      <c r="AW8" s="45"/>
      <c r="AX8" s="45"/>
      <c r="AY8" s="45"/>
      <c r="AZ8" s="45"/>
      <c r="BA8" s="45"/>
      <c r="BB8" s="45">
        <f>データ!U6</f>
        <v>19.62</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67.62</v>
      </c>
      <c r="J10" s="45"/>
      <c r="K10" s="45"/>
      <c r="L10" s="45"/>
      <c r="M10" s="45"/>
      <c r="N10" s="45"/>
      <c r="O10" s="45"/>
      <c r="P10" s="45">
        <f>データ!P6</f>
        <v>32.950000000000003</v>
      </c>
      <c r="Q10" s="45"/>
      <c r="R10" s="45"/>
      <c r="S10" s="45"/>
      <c r="T10" s="45"/>
      <c r="U10" s="45"/>
      <c r="V10" s="45"/>
      <c r="W10" s="45">
        <f>データ!Q6</f>
        <v>100</v>
      </c>
      <c r="X10" s="45"/>
      <c r="Y10" s="45"/>
      <c r="Z10" s="45"/>
      <c r="AA10" s="45"/>
      <c r="AB10" s="45"/>
      <c r="AC10" s="45"/>
      <c r="AD10" s="46">
        <f>データ!R6</f>
        <v>4730</v>
      </c>
      <c r="AE10" s="46"/>
      <c r="AF10" s="46"/>
      <c r="AG10" s="46"/>
      <c r="AH10" s="46"/>
      <c r="AI10" s="46"/>
      <c r="AJ10" s="46"/>
      <c r="AK10" s="2"/>
      <c r="AL10" s="46">
        <f>データ!V6</f>
        <v>1914</v>
      </c>
      <c r="AM10" s="46"/>
      <c r="AN10" s="46"/>
      <c r="AO10" s="46"/>
      <c r="AP10" s="46"/>
      <c r="AQ10" s="46"/>
      <c r="AR10" s="46"/>
      <c r="AS10" s="46"/>
      <c r="AT10" s="45">
        <f>データ!W6</f>
        <v>1.17</v>
      </c>
      <c r="AU10" s="45"/>
      <c r="AV10" s="45"/>
      <c r="AW10" s="45"/>
      <c r="AX10" s="45"/>
      <c r="AY10" s="45"/>
      <c r="AZ10" s="45"/>
      <c r="BA10" s="45"/>
      <c r="BB10" s="45">
        <f>データ!X6</f>
        <v>1635.9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bX0j0JtNjpIB9p8XIb54gSkwzfPmDYKpG2db0t/jp3jufgW/jTEOyaV+71a2Dg2D6AOxvOOA3GIjkw/x8MWUJw==" saltValue="3O3dPYpN7SUufvPRlXXt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74055</v>
      </c>
      <c r="D6" s="19">
        <f t="shared" si="3"/>
        <v>46</v>
      </c>
      <c r="E6" s="19">
        <f t="shared" si="3"/>
        <v>17</v>
      </c>
      <c r="F6" s="19">
        <f t="shared" si="3"/>
        <v>4</v>
      </c>
      <c r="G6" s="19">
        <f t="shared" si="3"/>
        <v>0</v>
      </c>
      <c r="H6" s="19" t="str">
        <f t="shared" si="3"/>
        <v>福島県　西会津町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67.62</v>
      </c>
      <c r="P6" s="20">
        <f t="shared" si="3"/>
        <v>32.950000000000003</v>
      </c>
      <c r="Q6" s="20">
        <f t="shared" si="3"/>
        <v>100</v>
      </c>
      <c r="R6" s="20">
        <f t="shared" si="3"/>
        <v>4730</v>
      </c>
      <c r="S6" s="20">
        <f t="shared" si="3"/>
        <v>5850</v>
      </c>
      <c r="T6" s="20">
        <f t="shared" si="3"/>
        <v>298.18</v>
      </c>
      <c r="U6" s="20">
        <f t="shared" si="3"/>
        <v>19.62</v>
      </c>
      <c r="V6" s="20">
        <f t="shared" si="3"/>
        <v>1914</v>
      </c>
      <c r="W6" s="20">
        <f t="shared" si="3"/>
        <v>1.17</v>
      </c>
      <c r="X6" s="20">
        <f t="shared" si="3"/>
        <v>1635.9</v>
      </c>
      <c r="Y6" s="21" t="str">
        <f>IF(Y7="",NA(),Y7)</f>
        <v>-</v>
      </c>
      <c r="Z6" s="21" t="str">
        <f t="shared" ref="Z6:AH6" si="4">IF(Z7="",NA(),Z7)</f>
        <v>-</v>
      </c>
      <c r="AA6" s="21" t="str">
        <f t="shared" si="4"/>
        <v>-</v>
      </c>
      <c r="AB6" s="21">
        <f t="shared" si="4"/>
        <v>102.25</v>
      </c>
      <c r="AC6" s="21">
        <f t="shared" si="4"/>
        <v>102.18</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22.39</v>
      </c>
      <c r="AY6" s="21">
        <f t="shared" si="6"/>
        <v>29.68</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77.22</v>
      </c>
      <c r="BU6" s="21">
        <f t="shared" si="8"/>
        <v>69.510000000000005</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265.02</v>
      </c>
      <c r="CF6" s="21">
        <f t="shared" si="9"/>
        <v>273.93</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33.200000000000003</v>
      </c>
      <c r="CQ6" s="21">
        <f t="shared" si="10"/>
        <v>35.6</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65.72</v>
      </c>
      <c r="DB6" s="21">
        <f t="shared" si="11"/>
        <v>66.2</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5.34</v>
      </c>
      <c r="DM6" s="21">
        <f t="shared" si="12"/>
        <v>8.52</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2">
      <c r="A7" s="14"/>
      <c r="B7" s="23">
        <v>2021</v>
      </c>
      <c r="C7" s="23">
        <v>74055</v>
      </c>
      <c r="D7" s="23">
        <v>46</v>
      </c>
      <c r="E7" s="23">
        <v>17</v>
      </c>
      <c r="F7" s="23">
        <v>4</v>
      </c>
      <c r="G7" s="23">
        <v>0</v>
      </c>
      <c r="H7" s="23" t="s">
        <v>96</v>
      </c>
      <c r="I7" s="23" t="s">
        <v>97</v>
      </c>
      <c r="J7" s="23" t="s">
        <v>98</v>
      </c>
      <c r="K7" s="23" t="s">
        <v>99</v>
      </c>
      <c r="L7" s="23" t="s">
        <v>100</v>
      </c>
      <c r="M7" s="23" t="s">
        <v>101</v>
      </c>
      <c r="N7" s="24" t="s">
        <v>102</v>
      </c>
      <c r="O7" s="24">
        <v>67.62</v>
      </c>
      <c r="P7" s="24">
        <v>32.950000000000003</v>
      </c>
      <c r="Q7" s="24">
        <v>100</v>
      </c>
      <c r="R7" s="24">
        <v>4730</v>
      </c>
      <c r="S7" s="24">
        <v>5850</v>
      </c>
      <c r="T7" s="24">
        <v>298.18</v>
      </c>
      <c r="U7" s="24">
        <v>19.62</v>
      </c>
      <c r="V7" s="24">
        <v>1914</v>
      </c>
      <c r="W7" s="24">
        <v>1.17</v>
      </c>
      <c r="X7" s="24">
        <v>1635.9</v>
      </c>
      <c r="Y7" s="24" t="s">
        <v>102</v>
      </c>
      <c r="Z7" s="24" t="s">
        <v>102</v>
      </c>
      <c r="AA7" s="24" t="s">
        <v>102</v>
      </c>
      <c r="AB7" s="24">
        <v>102.25</v>
      </c>
      <c r="AC7" s="24">
        <v>102.18</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22.39</v>
      </c>
      <c r="AY7" s="24">
        <v>29.68</v>
      </c>
      <c r="AZ7" s="24" t="s">
        <v>102</v>
      </c>
      <c r="BA7" s="24" t="s">
        <v>102</v>
      </c>
      <c r="BB7" s="24" t="s">
        <v>102</v>
      </c>
      <c r="BC7" s="24">
        <v>44.24</v>
      </c>
      <c r="BD7" s="24">
        <v>43.07</v>
      </c>
      <c r="BE7" s="24">
        <v>44.07</v>
      </c>
      <c r="BF7" s="24" t="s">
        <v>102</v>
      </c>
      <c r="BG7" s="24" t="s">
        <v>102</v>
      </c>
      <c r="BH7" s="24" t="s">
        <v>102</v>
      </c>
      <c r="BI7" s="24">
        <v>0</v>
      </c>
      <c r="BJ7" s="24">
        <v>0</v>
      </c>
      <c r="BK7" s="24" t="s">
        <v>102</v>
      </c>
      <c r="BL7" s="24" t="s">
        <v>102</v>
      </c>
      <c r="BM7" s="24" t="s">
        <v>102</v>
      </c>
      <c r="BN7" s="24">
        <v>1258.43</v>
      </c>
      <c r="BO7" s="24">
        <v>1163.75</v>
      </c>
      <c r="BP7" s="24">
        <v>1201.79</v>
      </c>
      <c r="BQ7" s="24" t="s">
        <v>102</v>
      </c>
      <c r="BR7" s="24" t="s">
        <v>102</v>
      </c>
      <c r="BS7" s="24" t="s">
        <v>102</v>
      </c>
      <c r="BT7" s="24">
        <v>77.22</v>
      </c>
      <c r="BU7" s="24">
        <v>69.510000000000005</v>
      </c>
      <c r="BV7" s="24" t="s">
        <v>102</v>
      </c>
      <c r="BW7" s="24" t="s">
        <v>102</v>
      </c>
      <c r="BX7" s="24" t="s">
        <v>102</v>
      </c>
      <c r="BY7" s="24">
        <v>73.36</v>
      </c>
      <c r="BZ7" s="24">
        <v>72.599999999999994</v>
      </c>
      <c r="CA7" s="24">
        <v>75.31</v>
      </c>
      <c r="CB7" s="24" t="s">
        <v>102</v>
      </c>
      <c r="CC7" s="24" t="s">
        <v>102</v>
      </c>
      <c r="CD7" s="24" t="s">
        <v>102</v>
      </c>
      <c r="CE7" s="24">
        <v>265.02</v>
      </c>
      <c r="CF7" s="24">
        <v>273.93</v>
      </c>
      <c r="CG7" s="24" t="s">
        <v>102</v>
      </c>
      <c r="CH7" s="24" t="s">
        <v>102</v>
      </c>
      <c r="CI7" s="24" t="s">
        <v>102</v>
      </c>
      <c r="CJ7" s="24">
        <v>224.88</v>
      </c>
      <c r="CK7" s="24">
        <v>228.64</v>
      </c>
      <c r="CL7" s="24">
        <v>216.39</v>
      </c>
      <c r="CM7" s="24" t="s">
        <v>102</v>
      </c>
      <c r="CN7" s="24" t="s">
        <v>102</v>
      </c>
      <c r="CO7" s="24" t="s">
        <v>102</v>
      </c>
      <c r="CP7" s="24">
        <v>33.200000000000003</v>
      </c>
      <c r="CQ7" s="24">
        <v>35.6</v>
      </c>
      <c r="CR7" s="24" t="s">
        <v>102</v>
      </c>
      <c r="CS7" s="24" t="s">
        <v>102</v>
      </c>
      <c r="CT7" s="24" t="s">
        <v>102</v>
      </c>
      <c r="CU7" s="24">
        <v>42.4</v>
      </c>
      <c r="CV7" s="24">
        <v>42.28</v>
      </c>
      <c r="CW7" s="24">
        <v>42.57</v>
      </c>
      <c r="CX7" s="24" t="s">
        <v>102</v>
      </c>
      <c r="CY7" s="24" t="s">
        <v>102</v>
      </c>
      <c r="CZ7" s="24" t="s">
        <v>102</v>
      </c>
      <c r="DA7" s="24">
        <v>65.72</v>
      </c>
      <c r="DB7" s="24">
        <v>66.2</v>
      </c>
      <c r="DC7" s="24" t="s">
        <v>102</v>
      </c>
      <c r="DD7" s="24" t="s">
        <v>102</v>
      </c>
      <c r="DE7" s="24" t="s">
        <v>102</v>
      </c>
      <c r="DF7" s="24">
        <v>84.19</v>
      </c>
      <c r="DG7" s="24">
        <v>84.34</v>
      </c>
      <c r="DH7" s="24">
        <v>85.24</v>
      </c>
      <c r="DI7" s="24" t="s">
        <v>102</v>
      </c>
      <c r="DJ7" s="24" t="s">
        <v>102</v>
      </c>
      <c r="DK7" s="24" t="s">
        <v>102</v>
      </c>
      <c r="DL7" s="24">
        <v>5.34</v>
      </c>
      <c r="DM7" s="24">
        <v>8.52</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cl178</cp:lastModifiedBy>
  <cp:lastPrinted>2023-01-25T09:10:09Z</cp:lastPrinted>
  <dcterms:created xsi:type="dcterms:W3CDTF">2023-01-12T23:37:39Z</dcterms:created>
  <dcterms:modified xsi:type="dcterms:W3CDTF">2023-01-25T11:00:50Z</dcterms:modified>
  <cp:category/>
</cp:coreProperties>
</file>