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scl051\Downloads\【経営比較分析表】2021_074462_47_1718\"/>
    </mc:Choice>
  </mc:AlternateContent>
  <xr:revisionPtr revIDLastSave="0" documentId="13_ncr:1_{847CA28A-FBCF-48FA-93C6-2FCA6268A128}" xr6:coauthVersionLast="47" xr6:coauthVersionMax="47" xr10:uidLastSave="{00000000-0000-0000-0000-000000000000}"/>
  <workbookProtection workbookAlgorithmName="SHA-512" workbookHashValue="fFVVE6pRAEBkuRj3GrzbaOVzh1a+IdRwlDhvexkEbeQ0JA8mJSiriAyGakFPLE+ShAGSxgLaJJG4Kif/kze3ew==" workbookSaltValue="vcDfBnDAxyH6gQdwIUDJdw==" workbookSpinCount="100000" lockStructure="1"/>
  <bookViews>
    <workbookView xWindow="1050" yWindow="-120" windowWidth="2787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I10" i="4"/>
  <c r="I8"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<sst xmlns="http://schemas.openxmlformats.org/spreadsheetml/2006/main" count="236" uniqueCount="123">
  <si>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</si>
  <si>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</si>
  <si>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</si>
  <si>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</si>
  <si>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</si>
  <si>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</si>
  <si>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</si>
  <si>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</si>
  <si>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</si>
  <si>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</si>
  <si>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</si>
  <si>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</si>
  <si>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</si>
  <si>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</si>
  <si>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</si>
  <si>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</si>
  <si>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</si>
  <si>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</si>
  <si>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</si>
  <si>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</si>
  <si>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</si>
  <si>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</si>
  <si>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</si>
  <si>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</si>
  <si>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</si>
  <si>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</si>
  <si>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</si>
  <si>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</si>
  <si>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</si>
  <si>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</si>
  <si>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</si>
  <si>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</si>
  <si>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</si>
  <si>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</si>
  <si>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</si>
  <si>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</si>
  <si>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</si>
  <si>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</si>
  <si>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</si>
  <si>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</si>
  <si>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</si>
  <si>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</si>
  <si>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</si>
  <si>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</si>
  <si>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</si>
  <si>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</si>
  <si>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</si>
  <si>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</si>
  <si>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</si>
  <si>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</si>
  <si>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</si>
  <si>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</si>
  <si>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</si>
  <si>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</si>
  <si>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</si>
  <si>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</si>
  <si>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</si>
  <si>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</si>
  <si>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</si>
  <si>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</si>
  <si>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</si>
  <si>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</si>
  <si>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</si>
  <si>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</si>
  <si>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</si>
  <si>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</si>
  <si>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</si>
  <si>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</si>
  <si>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</si>
  <si>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</si>
  <si>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</si>
  <si>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</si>
  <si>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</si>
  <si>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</si>
  <si>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</si>
  <si>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</si>
  <si>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</si>
  <si>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</si>
  <si>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</si>
  <si>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</si>
  <si>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</si>
  <si>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</si>
  <si>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</si>
  <si>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</si>
  <si>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</si>
  <si>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</si>
  <si>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</si>
  <si>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</si>
  <si>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</si>
  <si>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</si>
  <si>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</si>
  <si>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</si>
  <si>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</si>
  <si>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</si>
  <si>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</si>
  <si>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</si>
  <si>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</si>
  <si>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</si>
  <si>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</si>
  <si>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</si>
  <si>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</si>
  <si>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</si>
  <si>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</si>
  <si>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</si>
  <si>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</si>
  <si>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</si>
  <si>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</si>
  <si>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</si>
  <si>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</si>
  <si>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</si>
  <si>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</si>
  <si>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</si>
  <si>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</si>
  <si>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</si>
  <si>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</si>
  <si>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</si>
  <si>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</si>
  <si>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</si>
  <si>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</si>
  <si>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</si>
  <si>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①収益的収支比率
昨年は委託費用や修繕費用の増加により、収支比率が低下してしまった。
⑤経費回収率
近年、類似団体平均値を下回っており、改善に向けた取り組みが必要である。今後、大型設備の修繕も控えているため、改善が必要である。
⑥汚水処理原価
類似団体平均と比べ高い水準で推移している。地理的な要件で原価は高くなる傾向にあるため、有収水量を向上させる取り組みが必要である。
⑦施設利用率
昨年は利用率が向上した。今後、人口減少に伴い利用率が減少することが予想される。施設の規模など再検討が必要である。
⑧水洗化率
類似団体平均を上回っており高い水準を維持できている。このまま継続して取り組んでいく。</t>
    <rPh sb="1" eb="3">
      <t>シュウエキ</t>
    </rPh>
    <rPh sb="3" eb="4">
      <t>テキ</t>
    </rPh>
    <rPh sb="4" eb="6">
      <t>シュウシ</t>
    </rPh>
    <rPh sb="6" eb="8">
      <t>ヒリツ</t>
    </rPh>
    <rPh sb="9" eb="11">
      <t>サクネン</t>
    </rPh>
    <rPh sb="12" eb="14">
      <t>イタク</t>
    </rPh>
    <rPh sb="14" eb="16">
      <t>ヒヨウ</t>
    </rPh>
    <rPh sb="17" eb="19">
      <t>シュウゼン</t>
    </rPh>
    <rPh sb="19" eb="21">
      <t>ヒヨウ</t>
    </rPh>
    <rPh sb="22" eb="24">
      <t>ゾウカ</t>
    </rPh>
    <rPh sb="28" eb="30">
      <t>シュウシ</t>
    </rPh>
    <rPh sb="30" eb="32">
      <t>ヒリツ</t>
    </rPh>
    <rPh sb="33" eb="35">
      <t>テイカ</t>
    </rPh>
    <rPh sb="45" eb="47">
      <t>ケイヒ</t>
    </rPh>
    <rPh sb="47" eb="49">
      <t>カイシュウ</t>
    </rPh>
    <rPh sb="49" eb="50">
      <t>リツ</t>
    </rPh>
    <rPh sb="51" eb="53">
      <t>キンネン</t>
    </rPh>
    <rPh sb="54" eb="56">
      <t>ルイジ</t>
    </rPh>
    <rPh sb="56" eb="58">
      <t>ダンタイ</t>
    </rPh>
    <rPh sb="58" eb="60">
      <t>ヘイキン</t>
    </rPh>
    <rPh sb="60" eb="61">
      <t>チ</t>
    </rPh>
    <rPh sb="62" eb="64">
      <t>シタマワ</t>
    </rPh>
    <rPh sb="69" eb="71">
      <t>カイゼン</t>
    </rPh>
    <rPh sb="72" eb="73">
      <t>ム</t>
    </rPh>
    <rPh sb="75" eb="76">
      <t>ト</t>
    </rPh>
    <rPh sb="77" eb="78">
      <t>ク</t>
    </rPh>
    <rPh sb="80" eb="82">
      <t>ヒツヨウ</t>
    </rPh>
    <rPh sb="86" eb="88">
      <t>コンゴ</t>
    </rPh>
    <rPh sb="89" eb="91">
      <t>オオガタ</t>
    </rPh>
    <rPh sb="91" eb="93">
      <t>セツビ</t>
    </rPh>
    <rPh sb="94" eb="96">
      <t>シュウゼン</t>
    </rPh>
    <rPh sb="97" eb="98">
      <t>ヒカ</t>
    </rPh>
    <rPh sb="105" eb="107">
      <t>カイゼン</t>
    </rPh>
    <rPh sb="108" eb="110">
      <t>ヒツヨウ</t>
    </rPh>
    <rPh sb="117" eb="119">
      <t>オスイ</t>
    </rPh>
    <rPh sb="119" eb="121">
      <t>ショリ</t>
    </rPh>
    <rPh sb="121" eb="123">
      <t>ゲンカ</t>
    </rPh>
    <rPh sb="124" eb="126">
      <t>ルイジ</t>
    </rPh>
    <rPh sb="126" eb="128">
      <t>ダンタイ</t>
    </rPh>
    <rPh sb="128" eb="130">
      <t>ヘイキン</t>
    </rPh>
    <rPh sb="131" eb="132">
      <t>クラ</t>
    </rPh>
    <rPh sb="133" eb="134">
      <t>タカ</t>
    </rPh>
    <rPh sb="135" eb="137">
      <t>スイジュン</t>
    </rPh>
    <rPh sb="138" eb="140">
      <t>スイイ</t>
    </rPh>
    <rPh sb="145" eb="148">
      <t>チリテキ</t>
    </rPh>
    <rPh sb="149" eb="151">
      <t>ヨウケン</t>
    </rPh>
    <rPh sb="152" eb="154">
      <t>ゲンカ</t>
    </rPh>
    <rPh sb="155" eb="156">
      <t>タカ</t>
    </rPh>
    <rPh sb="159" eb="161">
      <t>ケイコウ</t>
    </rPh>
    <rPh sb="167" eb="169">
      <t>ユウシュウ</t>
    </rPh>
    <rPh sb="169" eb="171">
      <t>スイリョウ</t>
    </rPh>
    <rPh sb="172" eb="174">
      <t>コウジョウ</t>
    </rPh>
    <rPh sb="177" eb="178">
      <t>ト</t>
    </rPh>
    <rPh sb="179" eb="180">
      <t>ク</t>
    </rPh>
    <rPh sb="182" eb="184">
      <t>ヒツヨウ</t>
    </rPh>
    <rPh sb="191" eb="193">
      <t>シセツ</t>
    </rPh>
    <rPh sb="193" eb="195">
      <t>リヨウ</t>
    </rPh>
    <rPh sb="195" eb="196">
      <t>リツ</t>
    </rPh>
    <rPh sb="197" eb="199">
      <t>サクネン</t>
    </rPh>
    <rPh sb="200" eb="203">
      <t>リヨウリツ</t>
    </rPh>
    <rPh sb="204" eb="206">
      <t>コウジョウ</t>
    </rPh>
    <rPh sb="209" eb="211">
      <t>コンゴ</t>
    </rPh>
    <rPh sb="212" eb="214">
      <t>ジンコウ</t>
    </rPh>
    <rPh sb="214" eb="216">
      <t>ゲンショウ</t>
    </rPh>
    <rPh sb="217" eb="218">
      <t>トモナ</t>
    </rPh>
    <rPh sb="219" eb="222">
      <t>リヨウリツ</t>
    </rPh>
    <rPh sb="223" eb="225">
      <t>ゲンショウ</t>
    </rPh>
    <rPh sb="230" eb="232">
      <t>ヨソウ</t>
    </rPh>
    <rPh sb="236" eb="238">
      <t>シセツ</t>
    </rPh>
    <rPh sb="239" eb="241">
      <t>キボ</t>
    </rPh>
    <rPh sb="243" eb="246">
      <t>サイケントウ</t>
    </rPh>
    <rPh sb="247" eb="249">
      <t>ヒツヨウ</t>
    </rPh>
    <rPh sb="256" eb="259">
      <t>スイセンカ</t>
    </rPh>
    <rPh sb="259" eb="260">
      <t>リツ</t>
    </rPh>
    <rPh sb="261" eb="263">
      <t>ルイジ</t>
    </rPh>
    <rPh sb="263" eb="265">
      <t>ダンタイ</t>
    </rPh>
    <rPh sb="265" eb="267">
      <t>ヘイキン</t>
    </rPh>
    <rPh sb="268" eb="270">
      <t>ウワマワ</t>
    </rPh>
    <rPh sb="274" eb="275">
      <t>タカ</t>
    </rPh>
    <rPh sb="276" eb="278">
      <t>スイジュン</t>
    </rPh>
    <rPh sb="279" eb="281">
      <t>イジ</t>
    </rPh>
    <rPh sb="291" eb="293">
      <t>ケイゾク</t>
    </rPh>
    <rPh sb="295" eb="296">
      <t>ト</t>
    </rPh>
    <rPh sb="297" eb="298">
      <t>ク</t>
    </rPh>
    <phoneticPr fontId="4"/>
  </si>
  <si>
    <t>管渠の老朽化も進み計画的な更新が求められる。
財源の確保等の課題がある。経営状況の改善と併せて検討していきたい。</t>
    <rPh sb="23" eb="25">
      <t>ザイゲン</t>
    </rPh>
    <rPh sb="26" eb="28">
      <t>カクホ</t>
    </rPh>
    <rPh sb="28" eb="29">
      <t>トウ</t>
    </rPh>
    <rPh sb="30" eb="32">
      <t>カダイ</t>
    </rPh>
    <phoneticPr fontId="4"/>
  </si>
  <si>
    <t>人口減少に伴い収益が少しずつ減少していることに加え、施設の老朽化が進み、今後大型設備の更新も必要となってきている。各種データからも依然として厳しい経営状況であることが明らかであるため、施設の計画的な更新と財源の確保に努めていく。</t>
    <rPh sb="0" eb="2">
      <t>ジンコウ</t>
    </rPh>
    <rPh sb="2" eb="4">
      <t>ゲンショウ</t>
    </rPh>
    <rPh sb="5" eb="6">
      <t>トモナ</t>
    </rPh>
    <rPh sb="7" eb="9">
      <t>シュウエキ</t>
    </rPh>
    <rPh sb="10" eb="11">
      <t>スコ</t>
    </rPh>
    <rPh sb="14" eb="16">
      <t>ゲンショウ</t>
    </rPh>
    <rPh sb="23" eb="24">
      <t>クワ</t>
    </rPh>
    <rPh sb="26" eb="28">
      <t>シセツ</t>
    </rPh>
    <rPh sb="29" eb="32">
      <t>ロウキュウカ</t>
    </rPh>
    <rPh sb="33" eb="34">
      <t>スス</t>
    </rPh>
    <rPh sb="36" eb="38">
      <t>コンゴ</t>
    </rPh>
    <rPh sb="38" eb="40">
      <t>オオガタ</t>
    </rPh>
    <rPh sb="40" eb="42">
      <t>セツビ</t>
    </rPh>
    <rPh sb="43" eb="45">
      <t>コウシン</t>
    </rPh>
    <rPh sb="46" eb="48">
      <t>ヒツヨウ</t>
    </rPh>
    <rPh sb="57" eb="59">
      <t>カクシュ</t>
    </rPh>
    <rPh sb="65" eb="67">
      <t>イゼン</t>
    </rPh>
    <rPh sb="70" eb="71">
      <t>キビ</t>
    </rPh>
    <rPh sb="73" eb="75">
      <t>ケイエイ</t>
    </rPh>
    <rPh sb="75" eb="77">
      <t>ジョウキョウ</t>
    </rPh>
    <rPh sb="83" eb="84">
      <t>アキ</t>
    </rPh>
    <rPh sb="92" eb="94">
      <t>シセツ</t>
    </rPh>
    <rPh sb="95" eb="98">
      <t>ケイカクテキ</t>
    </rPh>
    <rPh sb="99" eb="101">
      <t>コウシン</t>
    </rPh>
    <rPh sb="102" eb="104">
      <t>ザイゲン</t>
    </rPh>
    <rPh sb="105" eb="107">
      <t>カクホ</t>
    </rPh>
    <rPh sb="108" eb="10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</si>
</sst>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C6-4570-B659-EB024D00F3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CDC6-4570-B659-EB024D00F3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44.6</c:v>
                </c:pt>
                <c:pt idx="1">
                  <c:v>48.6</c:v>
                </c:pt>
                <c:pt idx="2">
                  <c:v>38.799999999999997</c:v>
                </c:pt>
                <c:pt idx="3">
                  <c:v>39</c:v>
                </c:pt>
                <c:pt idx="4">
                  <c:v>45.4</c:v>
                </c:pt>
              </c:numCache>
            </c:numRef>
          </c:val>
          <c:extLst>
            <c:ext xmlns:c16="http://schemas.microsoft.com/office/drawing/2014/chart" uri="{C3380CC4-5D6E-409C-BE32-E72D297353CC}">
              <c16:uniqueId val="{00000000-4C1B-48AE-88B2-B6C220DCDD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C1B-48AE-88B2-B6C220DCDD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87.12</c:v>
                </c:pt>
                <c:pt idx="1">
                  <c:v>88.9</c:v>
                </c:pt>
                <c:pt idx="2">
                  <c:v>93.6</c:v>
                </c:pt>
                <c:pt idx="3">
                  <c:v>89.06</c:v>
                </c:pt>
                <c:pt idx="4">
                  <c:v>93.28</c:v>
                </c:pt>
              </c:numCache>
            </c:numRef>
          </c:val>
          <c:extLst>
            <c:ext xmlns:c16="http://schemas.microsoft.com/office/drawing/2014/chart" uri="{C3380CC4-5D6E-409C-BE32-E72D297353CC}">
              <c16:uniqueId val="{00000000-7661-4D11-A858-5E3AB43762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7661-4D11-A858-5E3AB43762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83.82</c:v>
                </c:pt>
                <c:pt idx="1">
                  <c:v>64.19</c:v>
                </c:pt>
                <c:pt idx="2">
                  <c:v>63</c:v>
                </c:pt>
                <c:pt idx="3">
                  <c:v>62.58</c:v>
                </c:pt>
                <c:pt idx="4">
                  <c:v>46.09</c:v>
                </c:pt>
              </c:numCache>
            </c:numRef>
          </c:val>
          <c:extLst>
            <c:ext xmlns:c16="http://schemas.microsoft.com/office/drawing/2014/chart" uri="{C3380CC4-5D6E-409C-BE32-E72D297353CC}">
              <c16:uniqueId val="{00000000-7BD6-4816-960B-88228084A7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D6-4816-960B-88228084A7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55-4DAC-A8D8-11478B3488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55-4DAC-A8D8-11478B3488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83-4625-AD95-B9D6FE2A2A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83-4625-AD95-B9D6FE2A2A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6E-4DF5-AA3E-E6BA418CB3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6E-4DF5-AA3E-E6BA418CB3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9F-4D98-AA41-92C3AFD3D8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9F-4D98-AA41-92C3AFD3D8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D7-496C-96E0-F15F18A0F8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2D7-496C-96E0-F15F18A0F8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49.54</c:v>
                </c:pt>
                <c:pt idx="1">
                  <c:v>58.85</c:v>
                </c:pt>
                <c:pt idx="2">
                  <c:v>52.91</c:v>
                </c:pt>
                <c:pt idx="3">
                  <c:v>47.05</c:v>
                </c:pt>
                <c:pt idx="4">
                  <c:v>36.07</c:v>
                </c:pt>
              </c:numCache>
            </c:numRef>
          </c:val>
          <c:extLst>
            <c:ext xmlns:c16="http://schemas.microsoft.com/office/drawing/2014/chart" uri="{C3380CC4-5D6E-409C-BE32-E72D297353CC}">
              <c16:uniqueId val="{00000000-ED92-4B32-8026-FC02F1D33F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D92-4B32-8026-FC02F1D33F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386.31</c:v>
                </c:pt>
                <c:pt idx="1">
                  <c:v>325.55</c:v>
                </c:pt>
                <c:pt idx="2">
                  <c:v>368.6</c:v>
                </c:pt>
                <c:pt idx="3">
                  <c:v>423.29</c:v>
                </c:pt>
                <c:pt idx="4">
                  <c:v>535.53</c:v>
                </c:pt>
              </c:numCache>
            </c:numRef>
          </c:val>
          <c:extLst>
            <c:ext xmlns:c16="http://schemas.microsoft.com/office/drawing/2014/chart" uri="{C3380CC4-5D6E-409C-BE32-E72D297353CC}">
              <c16:uniqueId val="{00000000-924A-407E-BD5C-E7A79F658A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924A-407E-BD5C-E7A79F658A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21" zoomScaleNormal="100" workbookViewId="0">
      <selection activeCell="BK74" sqref="BK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昭和村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1172</v>
      </c>
      <c r="AM8" s="37"/>
      <c r="AN8" s="37"/>
      <c r="AO8" s="37"/>
      <c r="AP8" s="37"/>
      <c r="AQ8" s="37"/>
      <c r="AR8" s="37"/>
      <c r="AS8" s="37"/>
      <c r="AT8" s="38">
        <f>データ!T6</f>
        <v>209.46</v>
      </c>
      <c r="AU8" s="38"/>
      <c r="AV8" s="38"/>
      <c r="AW8" s="38"/>
      <c r="AX8" s="38"/>
      <c r="AY8" s="38"/>
      <c r="AZ8" s="38"/>
      <c r="BA8" s="38"/>
      <c r="BB8" s="38">
        <f>データ!U6</f>
        <v>5.6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59.54</v>
      </c>
      <c r="Q10" s="38"/>
      <c r="R10" s="38"/>
      <c r="S10" s="38"/>
      <c r="T10" s="38"/>
      <c r="U10" s="38"/>
      <c r="V10" s="38"/>
      <c r="W10" s="38">
        <f>データ!Q6</f>
        <v>72.069999999999993</v>
      </c>
      <c r="X10" s="38"/>
      <c r="Y10" s="38"/>
      <c r="Z10" s="38"/>
      <c r="AA10" s="38"/>
      <c r="AB10" s="38"/>
      <c r="AC10" s="38"/>
      <c r="AD10" s="37">
        <f>データ!R6</f>
        <v>3240</v>
      </c>
      <c r="AE10" s="37"/>
      <c r="AF10" s="37"/>
      <c r="AG10" s="37"/>
      <c r="AH10" s="37"/>
      <c r="AI10" s="37"/>
      <c r="AJ10" s="37"/>
      <c r="AK10" s="2"/>
      <c r="AL10" s="37">
        <f>データ!V6</f>
        <v>699</v>
      </c>
      <c r="AM10" s="37"/>
      <c r="AN10" s="37"/>
      <c r="AO10" s="37"/>
      <c r="AP10" s="37"/>
      <c r="AQ10" s="37"/>
      <c r="AR10" s="37"/>
      <c r="AS10" s="37"/>
      <c r="AT10" s="38">
        <f>データ!W6</f>
        <v>0.43</v>
      </c>
      <c r="AU10" s="38"/>
      <c r="AV10" s="38"/>
      <c r="AW10" s="38"/>
      <c r="AX10" s="38"/>
      <c r="AY10" s="38"/>
      <c r="AZ10" s="38"/>
      <c r="BA10" s="38"/>
      <c r="BB10" s="38">
        <f>データ!X6</f>
        <v>1625.58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121</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122</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45</v>
      </c>
      <c r="O86" s="12" t="str">
        <f>データ!EO6</f>
        <v>【0.15】</v>
      </c>
    </row>
  </sheetData>
  <sheetProtection algorithmName="SHA-512" hashValue="u+99aGG0fMl7SPKueAWTtFdgtoIu3hPm6oINUO8PmG/JsNsFzmwqDuzbgkHqIUwinTPU3tlAS4Bwhkd/8+z8+g==" saltValue="VLpKStkR9L+0f+1/Y2dk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74462</v>
      </c>
      <c r="D6" s="19">
        <f t="shared" si="3"/>
        <v>47</v>
      </c>
      <c r="E6" s="19">
        <f t="shared" si="3"/>
        <v>17</v>
      </c>
      <c r="F6" s="19">
        <f t="shared" si="3"/>
        <v>4</v>
      </c>
      <c r="G6" s="19">
        <f t="shared" si="3"/>
        <v>0</v>
      </c>
      <c r="H6" s="19" t="str">
        <f t="shared" si="3"/>
        <v>福島県　昭和村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59.54</v>
      </c>
      <c r="Q6" s="20">
        <f t="shared" si="3"/>
        <v>72.069999999999993</v>
      </c>
      <c r="R6" s="20">
        <f t="shared" si="3"/>
        <v>3240</v>
      </c>
      <c r="S6" s="20">
        <f t="shared" si="3"/>
        <v>1172</v>
      </c>
      <c r="T6" s="20">
        <f t="shared" si="3"/>
        <v>209.46</v>
      </c>
      <c r="U6" s="20">
        <f t="shared" si="3"/>
        <v>5.6</v>
      </c>
      <c r="V6" s="20">
        <f t="shared" si="3"/>
        <v>699</v>
      </c>
      <c r="W6" s="20">
        <f t="shared" si="3"/>
        <v>0.43</v>
      </c>
      <c r="X6" s="20">
        <f t="shared" si="3"/>
        <v>1625.58</v>
      </c>
      <c r="Y6" s="21">
        <f>IF(Y7="",NA(),Y7)</f>
        <v>83.82</v>
      </c>
      <c r="Z6" s="21">
        <f t="shared" ref="Z6:AH6" si="4">IF(Z7="",NA(),Z7)</f>
        <v>64.19</v>
      </c>
      <c r="AA6" s="21">
        <f t="shared" si="4"/>
        <v>63</v>
      </c>
      <c r="AB6" s="21">
        <f t="shared" si="4"/>
        <v>62.58</v>
      </c>
      <c r="AC6" s="21">
        <f t="shared" si="4"/>
        <v>46.09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49.54</v>
      </c>
      <c r="BR6" s="21">
        <f t="shared" ref="BR6:BZ6" si="8">IF(BR7="",NA(),BR7)</f>
        <v>58.85</v>
      </c>
      <c r="BS6" s="21">
        <f t="shared" si="8"/>
        <v>52.91</v>
      </c>
      <c r="BT6" s="21">
        <f t="shared" si="8"/>
        <v>47.05</v>
      </c>
      <c r="BU6" s="21">
        <f t="shared" si="8"/>
        <v>36.07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386.31</v>
      </c>
      <c r="CC6" s="21">
        <f t="shared" ref="CC6:CK6" si="9">IF(CC7="",NA(),CC7)</f>
        <v>325.55</v>
      </c>
      <c r="CD6" s="21">
        <f t="shared" si="9"/>
        <v>368.6</v>
      </c>
      <c r="CE6" s="21">
        <f t="shared" si="9"/>
        <v>423.29</v>
      </c>
      <c r="CF6" s="21">
        <f t="shared" si="9"/>
        <v>535.53</v>
      </c>
      <c r="CG6" s="21">
        <f t="shared" si="9"/>
        <v>221.81</v>
      </c>
      <c r="CH6" s="21">
        <f t="shared" si="9"/>
        <v>230.02</v>
      </c>
      <c r="CI6" s="21">
        <f t="shared" si="9"/>
        <v>228.47</v>
      </c>
      <c r="CJ6" s="21">
        <f t="shared" si="9"/>
        <v>224.88</v>
      </c>
      <c r="CK6" s="21">
        <f t="shared" si="9"/>
        <v>228.64</v>
      </c>
      <c r="CL6" s="20" t="str">
        <f>IF(CL7="","",IF(CL7="-","【-】","【"&amp;SUBSTITUTE(TEXT(CL7,"#,##0.00"),"-","△")&amp;"】"))</f>
        <v>【216.39】</v>
      </c>
      <c r="CM6" s="21">
        <f>IF(CM7="",NA(),CM7)</f>
        <v>44.6</v>
      </c>
      <c r="CN6" s="21">
        <f t="shared" ref="CN6:CV6" si="10">IF(CN7="",NA(),CN7)</f>
        <v>48.6</v>
      </c>
      <c r="CO6" s="21">
        <f t="shared" si="10"/>
        <v>38.799999999999997</v>
      </c>
      <c r="CP6" s="21">
        <f t="shared" si="10"/>
        <v>39</v>
      </c>
      <c r="CQ6" s="21">
        <f t="shared" si="10"/>
        <v>45.4</v>
      </c>
      <c r="CR6" s="21">
        <f t="shared" si="10"/>
        <v>43.36</v>
      </c>
      <c r="CS6" s="21">
        <f t="shared" si="10"/>
        <v>42.56</v>
      </c>
      <c r="CT6" s="21">
        <f t="shared" si="10"/>
        <v>42.47</v>
      </c>
      <c r="CU6" s="21">
        <f t="shared" si="10"/>
        <v>42.4</v>
      </c>
      <c r="CV6" s="21">
        <f t="shared" si="10"/>
        <v>42.28</v>
      </c>
      <c r="CW6" s="20" t="str">
        <f>IF(CW7="","",IF(CW7="-","【-】","【"&amp;SUBSTITUTE(TEXT(CW7,"#,##0.00"),"-","△")&amp;"】"))</f>
        <v>【42.57】</v>
      </c>
      <c r="CX6" s="21">
        <f>IF(CX7="",NA(),CX7)</f>
        <v>87.12</v>
      </c>
      <c r="CY6" s="21">
        <f t="shared" ref="CY6:DG6" si="11">IF(CY7="",NA(),CY7)</f>
        <v>88.9</v>
      </c>
      <c r="CZ6" s="21">
        <f t="shared" si="11"/>
        <v>93.6</v>
      </c>
      <c r="DA6" s="21">
        <f t="shared" si="11"/>
        <v>89.06</v>
      </c>
      <c r="DB6" s="21">
        <f t="shared" si="11"/>
        <v>93.28</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74462</v>
      </c>
      <c r="D7" s="23">
        <v>47</v>
      </c>
      <c r="E7" s="23">
        <v>17</v>
      </c>
      <c r="F7" s="23">
        <v>4</v>
      </c>
      <c r="G7" s="23">
        <v>0</v>
      </c>
      <c r="H7" s="23" t="s">
        <v>99</v>
      </c>
      <c r="I7" s="23" t="s">
        <v>100</v>
      </c>
      <c r="J7" s="23" t="s">
        <v>101</v>
      </c>
      <c r="K7" s="23" t="s">
        <v>102</v>
      </c>
      <c r="L7" s="23" t="s">
        <v>103</v>
      </c>
      <c r="M7" s="23" t="s">
        <v>104</v>
      </c>
      <c r="N7" s="24" t="s">
        <v>105</v>
      </c>
      <c r="O7" s="24" t="s">
        <v>106</v>
      </c>
      <c r="P7" s="24">
        <v>59.54</v>
      </c>
      <c r="Q7" s="24">
        <v>72.069999999999993</v>
      </c>
      <c r="R7" s="24">
        <v>3240</v>
      </c>
      <c r="S7" s="24">
        <v>1172</v>
      </c>
      <c r="T7" s="24">
        <v>209.46</v>
      </c>
      <c r="U7" s="24">
        <v>5.6</v>
      </c>
      <c r="V7" s="24">
        <v>699</v>
      </c>
      <c r="W7" s="24">
        <v>0.43</v>
      </c>
      <c r="X7" s="24">
        <v>1625.58</v>
      </c>
      <c r="Y7" s="24">
        <v>83.82</v>
      </c>
      <c r="Z7" s="24">
        <v>64.19</v>
      </c>
      <c r="AA7" s="24">
        <v>63</v>
      </c>
      <c r="AB7" s="24">
        <v>62.58</v>
      </c>
      <c r="AC7" s="24">
        <v>46.09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49.54</v>
      </c>
      <c r="BR7" s="24">
        <v>58.85</v>
      </c>
      <c r="BS7" s="24">
        <v>52.91</v>
      </c>
      <c r="BT7" s="24">
        <v>47.05</v>
      </c>
      <c r="BU7" s="24">
        <v>36.07</v>
      </c>
      <c r="BV7" s="24">
        <v>74.3</v>
      </c>
      <c r="BW7" s="24">
        <v>72.260000000000005</v>
      </c>
      <c r="BX7" s="24">
        <v>71.84</v>
      </c>
      <c r="BY7" s="24">
        <v>73.36</v>
      </c>
      <c r="BZ7" s="24">
        <v>72.599999999999994</v>
      </c>
      <c r="CA7" s="24">
        <v>75.31</v>
      </c>
      <c r="CB7" s="24">
        <v>386.31</v>
      </c>
      <c r="CC7" s="24">
        <v>325.55</v>
      </c>
      <c r="CD7" s="24">
        <v>368.6</v>
      </c>
      <c r="CE7" s="24">
        <v>423.29</v>
      </c>
      <c r="CF7" s="24">
        <v>535.53</v>
      </c>
      <c r="CG7" s="24">
        <v>221.81</v>
      </c>
      <c r="CH7" s="24">
        <v>230.02</v>
      </c>
      <c r="CI7" s="24">
        <v>228.47</v>
      </c>
      <c r="CJ7" s="24">
        <v>224.88</v>
      </c>
      <c r="CK7" s="24">
        <v>228.64</v>
      </c>
      <c r="CL7" s="24">
        <v>216.39</v>
      </c>
      <c r="CM7" s="24">
        <v>44.6</v>
      </c>
      <c r="CN7" s="24">
        <v>48.6</v>
      </c>
      <c r="CO7" s="24">
        <v>38.799999999999997</v>
      </c>
      <c r="CP7" s="24">
        <v>39</v>
      </c>
      <c r="CQ7" s="24">
        <v>45.4</v>
      </c>
      <c r="CR7" s="24">
        <v>43.36</v>
      </c>
      <c r="CS7" s="24">
        <v>42.56</v>
      </c>
      <c r="CT7" s="24">
        <v>42.47</v>
      </c>
      <c r="CU7" s="24">
        <v>42.4</v>
      </c>
      <c r="CV7" s="24">
        <v>42.28</v>
      </c>
      <c r="CW7" s="24">
        <v>42.57</v>
      </c>
      <c r="CX7" s="24">
        <v>87.12</v>
      </c>
      <c r="CY7" s="24">
        <v>88.9</v>
      </c>
      <c r="CZ7" s="24">
        <v>93.6</v>
      </c>
      <c r="DA7" s="24">
        <v>89.06</v>
      </c>
      <c r="DB7" s="24">
        <v>93.28</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