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163\Desktop\0127 公営企業に係る経営比較分析表（令和３年度決算）の分析等について\【経営比較分析表】2021_074225_47_1718\"/>
    </mc:Choice>
  </mc:AlternateContent>
  <workbookProtection workbookAlgorithmName="SHA-512" workbookHashValue="aM4kh96KUG/gxFtFjv6MvbguhE4hkvwJ5zEyX+fbPySvND+B5hkJifrLKxaodT3zB6wz0wB+l18DNvxXSXTPFQ==" workbookSaltValue="R6roCq+2JGiIl33DHBvlb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BB10" i="4"/>
  <c r="AT10" i="4"/>
  <c r="AL10" i="4"/>
  <c r="AD10" i="4"/>
  <c r="P10" i="4"/>
  <c r="I10" i="4"/>
  <c r="B10" i="4"/>
  <c r="AT8" i="4"/>
  <c r="AL8" i="4"/>
  <c r="W8" i="4"/>
  <c r="P8" i="4"/>
  <c r="I8" i="4"/>
  <c r="B6" i="4"/>
</calcChain>
</file>

<file path=xl/sharedStrings.xml><?xml version="1.0" encoding="utf-8"?>
<sst xmlns="http://schemas.openxmlformats.org/spreadsheetml/2006/main" count="236" uniqueCount="120">
  <si>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</si>
  <si>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</si>
  <si>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</si>
  <si>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</si>
  <si>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</si>
  <si>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</si>
  <si>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</si>
  <si>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</si>
  <si>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</si>
  <si>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</si>
  <si>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</si>
  <si>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</si>
  <si>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</si>
  <si>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</si>
  <si>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</si>
  <si>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</si>
  <si>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</si>
  <si>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</si>
  <si>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</si>
  <si>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</si>
  <si>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</si>
  <si>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</si>
  <si>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</si>
  <si>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</si>
  <si>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</si>
  <si>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</si>
  <si>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</si>
  <si>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</si>
  <si>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</si>
  <si>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</si>
  <si>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</si>
  <si>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</si>
  <si>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</si>
  <si>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</si>
  <si>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</si>
  <si>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</si>
  <si>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</si>
  <si>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</si>
  <si>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</si>
  <si>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</si>
  <si>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</si>
  <si>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</si>
  <si>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</si>
  <si>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</si>
  <si>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</si>
  <si>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</si>
  <si>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</si>
  <si>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</si>
  <si>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</si>
  <si>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</si>
  <si>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</si>
  <si>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</si>
  <si>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</si>
  <si>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</si>
  <si>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</si>
  <si>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</si>
  <si>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</si>
  <si>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</si>
  <si>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</si>
  <si>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</si>
  <si>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</si>
  <si>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</si>
  <si>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</si>
  <si>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</si>
  <si>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</si>
  <si>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</si>
  <si>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</si>
  <si>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</si>
  <si>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</si>
  <si>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</si>
  <si>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</si>
  <si>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</si>
  <si>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</si>
  <si>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</si>
  <si>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</si>
  <si>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</si>
  <si>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</si>
  <si>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</si>
  <si>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</si>
  <si>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</si>
  <si>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</si>
  <si>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</si>
  <si>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</si>
  <si>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</si>
  <si>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</si>
  <si>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</si>
  <si>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</si>
  <si>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</si>
  <si>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</si>
  <si>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</si>
  <si>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</si>
  <si>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</si>
  <si>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</si>
  <si>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</si>
  <si>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</si>
  <si>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</si>
  <si>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</si>
  <si>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湯川村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</si>
  <si>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</si>
  <si>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</si>
  <si>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</si>
  <si>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</si>
  <si>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</si>
  <si>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</si>
  <si>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</si>
  <si>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</si>
  <si>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</si>
  <si>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</si>
  <si>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</si>
  <si>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</si>
  <si>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</si>
  <si>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</si>
  <si>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</si>
  <si>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</si>
  <si>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</si>
  <si>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</si>
  <si>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</si>
  <si>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施設利用率は年々増加傾向にあるが、今後の老朽化による設備更新投資も増加することが予想され、経営の健全性・効率性に対してさらなる努力が求められる。
　また、人口減少による収益の低下も予想され、収益的収支比率の上昇は見込みにくいため、適切な施設規模に応じた経営改善を図っていく必要がある。</t>
    <phoneticPr fontId="4"/>
  </si>
  <si>
    <t>　現在、大規模な管渠の修繕はないが、供用開始から20年を経過し、今後も老朽化が進行する状況にあるため、処理施設の設備（処理設備や電気設備など）更新費用が増加することが予想されるため、計画的な維持管理を図らなければならない。</t>
    <phoneticPr fontId="4"/>
  </si>
  <si>
    <t>　経営の健全性について、収益的収支比率が56.83％、経費回収率が79.68％であり、使用料収入以外の収入に依存している傾向にある。
　効率性については、汚水処理原価に上昇がみられ、経費回収率の大幅な低下につながったことから、さらなる効率化を図る必要がある。
　施設利用率は、類似団体平均値に比べても低く、処理区域内人口も減少傾向にあることから、使用規模に比べ施設が過大スペックとなっている現状にある。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</si>
</sst>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CF-4D1A-9DCE-712D4CD54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6092400"/>
        <c:axId val="456084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0.01</c:v>
                </c:pt>
                <c:pt idx="2">
                  <c:v>0.02</c:v>
                </c:pt>
                <c:pt idx="3">
                  <c:v>0.25</c:v>
                </c:pt>
                <c:pt idx="4">
                  <c:v>0.05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4CF-4D1A-9DCE-712D4CD54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092400"/>
        <c:axId val="456084168"/>
      </c:lineChart>
      <c:dateAx>
        <c:axId val="4560924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56084168"/>
        <c:crosses val="autoZero"/>
        <c:auto val="1"/>
        <c:lblOffset val="100"/>
        <c:baseTimeUnit val="years"/>
      </c:dateAx>
      <c:valAx>
        <c:axId val="456084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6092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49.1</c:v>
                </c:pt>
                <c:pt idx="1">
                  <c:v>46.86</c:v>
                </c:pt>
                <c:pt idx="2">
                  <c:v>47.09</c:v>
                </c:pt>
                <c:pt idx="3">
                  <c:v>49.1</c:v>
                </c:pt>
                <c:pt idx="4">
                  <c:v>47.76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FD-4E42-8BE2-3B60EECBB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617488"/>
        <c:axId val="160611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51.75</c:v>
                </c:pt>
                <c:pt idx="1">
                  <c:v>50.68</c:v>
                </c:pt>
                <c:pt idx="2">
                  <c:v>50.14</c:v>
                </c:pt>
                <c:pt idx="3">
                  <c:v>54.83</c:v>
                </c:pt>
                <c:pt idx="4">
                  <c:v>66.53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2FD-4E42-8BE2-3B60EECBB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617488"/>
        <c:axId val="160611608"/>
      </c:lineChart>
      <c:dateAx>
        <c:axId val="1606174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60611608"/>
        <c:crosses val="autoZero"/>
        <c:auto val="1"/>
        <c:lblOffset val="100"/>
        <c:baseTimeUnit val="years"/>
      </c:dateAx>
      <c:valAx>
        <c:axId val="160611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0617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74.98</c:v>
                </c:pt>
                <c:pt idx="1">
                  <c:v>75.36</c:v>
                </c:pt>
                <c:pt idx="2">
                  <c:v>88.5</c:v>
                </c:pt>
                <c:pt idx="3">
                  <c:v>88.99</c:v>
                </c:pt>
                <c:pt idx="4">
                  <c:v>89.47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77-46D5-A243-8CD6742B8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4237776"/>
        <c:axId val="407278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84.84</c:v>
                </c:pt>
                <c:pt idx="1">
                  <c:v>84.86</c:v>
                </c:pt>
                <c:pt idx="2">
                  <c:v>84.98</c:v>
                </c:pt>
                <c:pt idx="3">
                  <c:v>84.7</c:v>
                </c:pt>
                <c:pt idx="4">
                  <c:v>84.67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F77-46D5-A243-8CD6742B8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237776"/>
        <c:axId val="407278304"/>
      </c:lineChart>
      <c:dateAx>
        <c:axId val="4042377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07278304"/>
        <c:crosses val="autoZero"/>
        <c:auto val="1"/>
        <c:lblOffset val="100"/>
        <c:baseTimeUnit val="years"/>
      </c:dateAx>
      <c:valAx>
        <c:axId val="407278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4237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47.46</c:v>
                </c:pt>
                <c:pt idx="1">
                  <c:v>47.14</c:v>
                </c:pt>
                <c:pt idx="2">
                  <c:v>46.31</c:v>
                </c:pt>
                <c:pt idx="3">
                  <c:v>45.75</c:v>
                </c:pt>
                <c:pt idx="4">
                  <c:v>56.83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2D-4F75-A6B1-412FC64D4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6086128"/>
        <c:axId val="456093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82D-4F75-A6B1-412FC64D4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086128"/>
        <c:axId val="456093184"/>
      </c:lineChart>
      <c:dateAx>
        <c:axId val="4560861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56093184"/>
        <c:crosses val="autoZero"/>
        <c:auto val="1"/>
        <c:lblOffset val="100"/>
        <c:baseTimeUnit val="years"/>
      </c:dateAx>
      <c:valAx>
        <c:axId val="456093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6086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B0-4908-804C-DAB3ADD43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6087304"/>
        <c:axId val="456087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BB0-4908-804C-DAB3ADD43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087304"/>
        <c:axId val="456087696"/>
      </c:lineChart>
      <c:dateAx>
        <c:axId val="4560873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56087696"/>
        <c:crosses val="autoZero"/>
        <c:auto val="1"/>
        <c:lblOffset val="100"/>
        <c:baseTimeUnit val="years"/>
      </c:dateAx>
      <c:valAx>
        <c:axId val="456087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6087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10-4040-9103-C7665A226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6099064"/>
        <c:axId val="456099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410-4040-9103-C7665A226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099064"/>
        <c:axId val="456099456"/>
      </c:lineChart>
      <c:dateAx>
        <c:axId val="4560990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56099456"/>
        <c:crosses val="autoZero"/>
        <c:auto val="1"/>
        <c:lblOffset val="100"/>
        <c:baseTimeUnit val="years"/>
      </c:dateAx>
      <c:valAx>
        <c:axId val="456099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6099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63-4575-A887-306B50246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6096712"/>
        <c:axId val="347353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63-4575-A887-306B50246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096712"/>
        <c:axId val="347353888"/>
      </c:lineChart>
      <c:dateAx>
        <c:axId val="4560967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7353888"/>
        <c:crosses val="autoZero"/>
        <c:auto val="1"/>
        <c:lblOffset val="100"/>
        <c:baseTimeUnit val="years"/>
      </c:dateAx>
      <c:valAx>
        <c:axId val="347353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6096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8A-4FFE-879B-E8AE6B471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358200"/>
        <c:axId val="347355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8A-4FFE-879B-E8AE6B471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358200"/>
        <c:axId val="347355848"/>
      </c:lineChart>
      <c:dateAx>
        <c:axId val="3473582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7355848"/>
        <c:crosses val="autoZero"/>
        <c:auto val="1"/>
        <c:lblOffset val="100"/>
        <c:baseTimeUnit val="years"/>
      </c:dateAx>
      <c:valAx>
        <c:axId val="347355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7358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7F-455D-989B-FA107C5C3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358984"/>
        <c:axId val="347351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855.8</c:v>
                </c:pt>
                <c:pt idx="1">
                  <c:v>789.46</c:v>
                </c:pt>
                <c:pt idx="2">
                  <c:v>826.83</c:v>
                </c:pt>
                <c:pt idx="3">
                  <c:v>867.83</c:v>
                </c:pt>
                <c:pt idx="4">
                  <c:v>791.76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17F-455D-989B-FA107C5C3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358984"/>
        <c:axId val="347351928"/>
      </c:lineChart>
      <c:dateAx>
        <c:axId val="3473589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7351928"/>
        <c:crosses val="autoZero"/>
        <c:auto val="1"/>
        <c:lblOffset val="100"/>
        <c:baseTimeUnit val="years"/>
      </c:dateAx>
      <c:valAx>
        <c:axId val="347351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7358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94.02</c:v>
                </c:pt>
                <c:pt idx="1">
                  <c:v>93.89</c:v>
                </c:pt>
                <c:pt idx="2">
                  <c:v>94.21</c:v>
                </c:pt>
                <c:pt idx="3">
                  <c:v>94.27</c:v>
                </c:pt>
                <c:pt idx="4">
                  <c:v>79.680000000000007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A2-47D6-9FCF-4D9179AF5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352712"/>
        <c:axId val="347353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59.8</c:v>
                </c:pt>
                <c:pt idx="1">
                  <c:v>57.77</c:v>
                </c:pt>
                <c:pt idx="2">
                  <c:v>57.31</c:v>
                </c:pt>
                <c:pt idx="3">
                  <c:v>57.08</c:v>
                </c:pt>
                <c:pt idx="4">
                  <c:v>56.26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CA2-47D6-9FCF-4D9179AF5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352712"/>
        <c:axId val="347353496"/>
      </c:lineChart>
      <c:dateAx>
        <c:axId val="3473527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7353496"/>
        <c:crosses val="autoZero"/>
        <c:auto val="1"/>
        <c:lblOffset val="100"/>
        <c:baseTimeUnit val="years"/>
      </c:dateAx>
      <c:valAx>
        <c:axId val="347353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7352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224.61</c:v>
                </c:pt>
                <c:pt idx="1">
                  <c:v>225.59</c:v>
                </c:pt>
                <c:pt idx="2">
                  <c:v>229.11</c:v>
                </c:pt>
                <c:pt idx="3">
                  <c:v>230.48</c:v>
                </c:pt>
                <c:pt idx="4">
                  <c:v>272.10000000000002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2A-4C1B-BD34-6B563FA31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480208"/>
        <c:axId val="401478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263.76</c:v>
                </c:pt>
                <c:pt idx="1">
                  <c:v>274.35000000000002</c:v>
                </c:pt>
                <c:pt idx="2">
                  <c:v>273.52</c:v>
                </c:pt>
                <c:pt idx="3">
                  <c:v>274.99</c:v>
                </c:pt>
                <c:pt idx="4">
                  <c:v>282.08999999999997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32A-4C1B-BD34-6B563FA31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1480208"/>
        <c:axId val="401478640"/>
      </c:lineChart>
      <c:dateAx>
        <c:axId val="4014802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01478640"/>
        <c:crosses val="autoZero"/>
        <c:auto val="1"/>
        <c:lblOffset val="100"/>
        <c:baseTimeUnit val="years"/>
      </c:dateAx>
      <c:valAx>
        <c:axId val="401478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1480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【786.37】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【256.97】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H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福島県　湯川村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データ!I6</f>
        <v>法非適用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農業集落排水</v>
      </c>
      <c r="Q8" s="35"/>
      <c r="R8" s="35"/>
      <c r="S8" s="35"/>
      <c r="T8" s="35"/>
      <c r="U8" s="35"/>
      <c r="V8" s="35"/>
      <c r="W8" s="35" t="str">
        <f>データ!L6</f>
        <v>F2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3139</v>
      </c>
      <c r="AM8" s="37"/>
      <c r="AN8" s="37"/>
      <c r="AO8" s="37"/>
      <c r="AP8" s="37"/>
      <c r="AQ8" s="37"/>
      <c r="AR8" s="37"/>
      <c r="AS8" s="37"/>
      <c r="AT8" s="38">
        <f>データ!T6</f>
        <v>16.37</v>
      </c>
      <c r="AU8" s="38"/>
      <c r="AV8" s="38"/>
      <c r="AW8" s="38"/>
      <c r="AX8" s="38"/>
      <c r="AY8" s="38"/>
      <c r="AZ8" s="38"/>
      <c r="BA8" s="38"/>
      <c r="BB8" s="38">
        <f>データ!U6</f>
        <v>191.75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 t="str">
        <f>データ!O6</f>
        <v>該当数値なし</v>
      </c>
      <c r="J10" s="38"/>
      <c r="K10" s="38"/>
      <c r="L10" s="38"/>
      <c r="M10" s="38"/>
      <c r="N10" s="38"/>
      <c r="O10" s="38"/>
      <c r="P10" s="38">
        <f>データ!P6</f>
        <v>38.11</v>
      </c>
      <c r="Q10" s="38"/>
      <c r="R10" s="38"/>
      <c r="S10" s="38"/>
      <c r="T10" s="38"/>
      <c r="U10" s="38"/>
      <c r="V10" s="38"/>
      <c r="W10" s="38">
        <f>データ!Q6</f>
        <v>101.49</v>
      </c>
      <c r="X10" s="38"/>
      <c r="Y10" s="38"/>
      <c r="Z10" s="38"/>
      <c r="AA10" s="38"/>
      <c r="AB10" s="38"/>
      <c r="AC10" s="38"/>
      <c r="AD10" s="37">
        <f>データ!R6</f>
        <v>3960</v>
      </c>
      <c r="AE10" s="37"/>
      <c r="AF10" s="37"/>
      <c r="AG10" s="37"/>
      <c r="AH10" s="37"/>
      <c r="AI10" s="37"/>
      <c r="AJ10" s="37"/>
      <c r="AK10" s="2"/>
      <c r="AL10" s="37">
        <f>データ!V6</f>
        <v>1187</v>
      </c>
      <c r="AM10" s="37"/>
      <c r="AN10" s="37"/>
      <c r="AO10" s="37"/>
      <c r="AP10" s="37"/>
      <c r="AQ10" s="37"/>
      <c r="AR10" s="37"/>
      <c r="AS10" s="37"/>
      <c r="AT10" s="38">
        <f>データ!W6</f>
        <v>0.67</v>
      </c>
      <c r="AU10" s="38"/>
      <c r="AV10" s="38"/>
      <c r="AW10" s="38"/>
      <c r="AX10" s="38"/>
      <c r="AY10" s="38"/>
      <c r="AZ10" s="38"/>
      <c r="BA10" s="38"/>
      <c r="BB10" s="38">
        <f>データ!X6</f>
        <v>1771.64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119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118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117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【786.37】</v>
      </c>
      <c r="I86" s="12" t="str">
        <f>データ!CA6</f>
        <v>【60.65】</v>
      </c>
      <c r="J86" s="12" t="str">
        <f>データ!CL6</f>
        <v>【256.97】</v>
      </c>
      <c r="K86" s="12" t="str">
        <f>データ!CW6</f>
        <v>【61.14】</v>
      </c>
      <c r="L86" s="12" t="str">
        <f>データ!DH6</f>
        <v>【86.91】</v>
      </c>
      <c r="M86" s="12" t="s">
        <v>43</v>
      </c>
      <c r="N86" s="12" t="s">
        <v>43</v>
      </c>
      <c r="O86" s="12" t="str">
        <f>データ!EO6</f>
        <v>【0.03】</v>
      </c>
    </row>
  </sheetData>
  <sheetProtection algorithmName="SHA-512" hashValue="crL95XxJhbRcHg821mzZwV1T1o9A8GF18h1ryPXgdFtEaLmq2YUHvlug4P47OA+3tiklbKqCbCGHc9r4K606Pw==" saltValue="tChi/KJp1Ek+7GiKc3fXHQ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45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46</v>
      </c>
      <c r="B3" s="15" t="s">
        <v>47</v>
      </c>
      <c r="C3" s="15" t="s">
        <v>48</v>
      </c>
      <c r="D3" s="15" t="s">
        <v>49</v>
      </c>
      <c r="E3" s="15" t="s">
        <v>50</v>
      </c>
      <c r="F3" s="15" t="s">
        <v>51</v>
      </c>
      <c r="G3" s="15" t="s">
        <v>52</v>
      </c>
      <c r="H3" s="73" t="s">
        <v>53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54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55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56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57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58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59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60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61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62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63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64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65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66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67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68</v>
      </c>
      <c r="B5" s="17"/>
      <c r="C5" s="17"/>
      <c r="D5" s="17"/>
      <c r="E5" s="17"/>
      <c r="F5" s="17"/>
      <c r="G5" s="17"/>
      <c r="H5" s="18" t="s">
        <v>69</v>
      </c>
      <c r="I5" s="18" t="s">
        <v>70</v>
      </c>
      <c r="J5" s="18" t="s">
        <v>71</v>
      </c>
      <c r="K5" s="18" t="s">
        <v>72</v>
      </c>
      <c r="L5" s="18" t="s">
        <v>73</v>
      </c>
      <c r="M5" s="18" t="s">
        <v>5</v>
      </c>
      <c r="N5" s="18" t="s">
        <v>74</v>
      </c>
      <c r="O5" s="18" t="s">
        <v>75</v>
      </c>
      <c r="P5" s="18" t="s">
        <v>76</v>
      </c>
      <c r="Q5" s="18" t="s">
        <v>77</v>
      </c>
      <c r="R5" s="18" t="s">
        <v>78</v>
      </c>
      <c r="S5" s="18" t="s">
        <v>79</v>
      </c>
      <c r="T5" s="18" t="s">
        <v>80</v>
      </c>
      <c r="U5" s="18" t="s">
        <v>81</v>
      </c>
      <c r="V5" s="18" t="s">
        <v>82</v>
      </c>
      <c r="W5" s="18" t="s">
        <v>83</v>
      </c>
      <c r="X5" s="18" t="s">
        <v>84</v>
      </c>
      <c r="Y5" s="18" t="s">
        <v>85</v>
      </c>
      <c r="Z5" s="18" t="s">
        <v>86</v>
      </c>
      <c r="AA5" s="18" t="s">
        <v>87</v>
      </c>
      <c r="AB5" s="18" t="s">
        <v>88</v>
      </c>
      <c r="AC5" s="18" t="s">
        <v>89</v>
      </c>
      <c r="AD5" s="18" t="s">
        <v>90</v>
      </c>
      <c r="AE5" s="18" t="s">
        <v>91</v>
      </c>
      <c r="AF5" s="18" t="s">
        <v>92</v>
      </c>
      <c r="AG5" s="18" t="s">
        <v>93</v>
      </c>
      <c r="AH5" s="18" t="s">
        <v>94</v>
      </c>
      <c r="AI5" s="18" t="s">
        <v>31</v>
      </c>
      <c r="AJ5" s="18" t="s">
        <v>85</v>
      </c>
      <c r="AK5" s="18" t="s">
        <v>86</v>
      </c>
      <c r="AL5" s="18" t="s">
        <v>87</v>
      </c>
      <c r="AM5" s="18" t="s">
        <v>88</v>
      </c>
      <c r="AN5" s="18" t="s">
        <v>89</v>
      </c>
      <c r="AO5" s="18" t="s">
        <v>90</v>
      </c>
      <c r="AP5" s="18" t="s">
        <v>91</v>
      </c>
      <c r="AQ5" s="18" t="s">
        <v>92</v>
      </c>
      <c r="AR5" s="18" t="s">
        <v>93</v>
      </c>
      <c r="AS5" s="18" t="s">
        <v>94</v>
      </c>
      <c r="AT5" s="18" t="s">
        <v>95</v>
      </c>
      <c r="AU5" s="18" t="s">
        <v>85</v>
      </c>
      <c r="AV5" s="18" t="s">
        <v>86</v>
      </c>
      <c r="AW5" s="18" t="s">
        <v>87</v>
      </c>
      <c r="AX5" s="18" t="s">
        <v>88</v>
      </c>
      <c r="AY5" s="18" t="s">
        <v>89</v>
      </c>
      <c r="AZ5" s="18" t="s">
        <v>90</v>
      </c>
      <c r="BA5" s="18" t="s">
        <v>91</v>
      </c>
      <c r="BB5" s="18" t="s">
        <v>92</v>
      </c>
      <c r="BC5" s="18" t="s">
        <v>93</v>
      </c>
      <c r="BD5" s="18" t="s">
        <v>94</v>
      </c>
      <c r="BE5" s="18" t="s">
        <v>95</v>
      </c>
      <c r="BF5" s="18" t="s">
        <v>85</v>
      </c>
      <c r="BG5" s="18" t="s">
        <v>86</v>
      </c>
      <c r="BH5" s="18" t="s">
        <v>87</v>
      </c>
      <c r="BI5" s="18" t="s">
        <v>88</v>
      </c>
      <c r="BJ5" s="18" t="s">
        <v>89</v>
      </c>
      <c r="BK5" s="18" t="s">
        <v>90</v>
      </c>
      <c r="BL5" s="18" t="s">
        <v>91</v>
      </c>
      <c r="BM5" s="18" t="s">
        <v>92</v>
      </c>
      <c r="BN5" s="18" t="s">
        <v>93</v>
      </c>
      <c r="BO5" s="18" t="s">
        <v>94</v>
      </c>
      <c r="BP5" s="18" t="s">
        <v>95</v>
      </c>
      <c r="BQ5" s="18" t="s">
        <v>85</v>
      </c>
      <c r="BR5" s="18" t="s">
        <v>86</v>
      </c>
      <c r="BS5" s="18" t="s">
        <v>87</v>
      </c>
      <c r="BT5" s="18" t="s">
        <v>88</v>
      </c>
      <c r="BU5" s="18" t="s">
        <v>89</v>
      </c>
      <c r="BV5" s="18" t="s">
        <v>90</v>
      </c>
      <c r="BW5" s="18" t="s">
        <v>91</v>
      </c>
      <c r="BX5" s="18" t="s">
        <v>92</v>
      </c>
      <c r="BY5" s="18" t="s">
        <v>93</v>
      </c>
      <c r="BZ5" s="18" t="s">
        <v>94</v>
      </c>
      <c r="CA5" s="18" t="s">
        <v>95</v>
      </c>
      <c r="CB5" s="18" t="s">
        <v>85</v>
      </c>
      <c r="CC5" s="18" t="s">
        <v>86</v>
      </c>
      <c r="CD5" s="18" t="s">
        <v>87</v>
      </c>
      <c r="CE5" s="18" t="s">
        <v>88</v>
      </c>
      <c r="CF5" s="18" t="s">
        <v>89</v>
      </c>
      <c r="CG5" s="18" t="s">
        <v>90</v>
      </c>
      <c r="CH5" s="18" t="s">
        <v>91</v>
      </c>
      <c r="CI5" s="18" t="s">
        <v>92</v>
      </c>
      <c r="CJ5" s="18" t="s">
        <v>93</v>
      </c>
      <c r="CK5" s="18" t="s">
        <v>94</v>
      </c>
      <c r="CL5" s="18" t="s">
        <v>95</v>
      </c>
      <c r="CM5" s="18" t="s">
        <v>85</v>
      </c>
      <c r="CN5" s="18" t="s">
        <v>86</v>
      </c>
      <c r="CO5" s="18" t="s">
        <v>87</v>
      </c>
      <c r="CP5" s="18" t="s">
        <v>88</v>
      </c>
      <c r="CQ5" s="18" t="s">
        <v>89</v>
      </c>
      <c r="CR5" s="18" t="s">
        <v>90</v>
      </c>
      <c r="CS5" s="18" t="s">
        <v>91</v>
      </c>
      <c r="CT5" s="18" t="s">
        <v>92</v>
      </c>
      <c r="CU5" s="18" t="s">
        <v>93</v>
      </c>
      <c r="CV5" s="18" t="s">
        <v>94</v>
      </c>
      <c r="CW5" s="18" t="s">
        <v>95</v>
      </c>
      <c r="CX5" s="18" t="s">
        <v>85</v>
      </c>
      <c r="CY5" s="18" t="s">
        <v>86</v>
      </c>
      <c r="CZ5" s="18" t="s">
        <v>87</v>
      </c>
      <c r="DA5" s="18" t="s">
        <v>88</v>
      </c>
      <c r="DB5" s="18" t="s">
        <v>89</v>
      </c>
      <c r="DC5" s="18" t="s">
        <v>90</v>
      </c>
      <c r="DD5" s="18" t="s">
        <v>91</v>
      </c>
      <c r="DE5" s="18" t="s">
        <v>92</v>
      </c>
      <c r="DF5" s="18" t="s">
        <v>93</v>
      </c>
      <c r="DG5" s="18" t="s">
        <v>94</v>
      </c>
      <c r="DH5" s="18" t="s">
        <v>95</v>
      </c>
      <c r="DI5" s="18" t="s">
        <v>85</v>
      </c>
      <c r="DJ5" s="18" t="s">
        <v>86</v>
      </c>
      <c r="DK5" s="18" t="s">
        <v>87</v>
      </c>
      <c r="DL5" s="18" t="s">
        <v>88</v>
      </c>
      <c r="DM5" s="18" t="s">
        <v>89</v>
      </c>
      <c r="DN5" s="18" t="s">
        <v>90</v>
      </c>
      <c r="DO5" s="18" t="s">
        <v>91</v>
      </c>
      <c r="DP5" s="18" t="s">
        <v>92</v>
      </c>
      <c r="DQ5" s="18" t="s">
        <v>93</v>
      </c>
      <c r="DR5" s="18" t="s">
        <v>94</v>
      </c>
      <c r="DS5" s="18" t="s">
        <v>95</v>
      </c>
      <c r="DT5" s="18" t="s">
        <v>85</v>
      </c>
      <c r="DU5" s="18" t="s">
        <v>86</v>
      </c>
      <c r="DV5" s="18" t="s">
        <v>87</v>
      </c>
      <c r="DW5" s="18" t="s">
        <v>88</v>
      </c>
      <c r="DX5" s="18" t="s">
        <v>89</v>
      </c>
      <c r="DY5" s="18" t="s">
        <v>90</v>
      </c>
      <c r="DZ5" s="18" t="s">
        <v>91</v>
      </c>
      <c r="EA5" s="18" t="s">
        <v>92</v>
      </c>
      <c r="EB5" s="18" t="s">
        <v>93</v>
      </c>
      <c r="EC5" s="18" t="s">
        <v>94</v>
      </c>
      <c r="ED5" s="18" t="s">
        <v>95</v>
      </c>
      <c r="EE5" s="18" t="s">
        <v>85</v>
      </c>
      <c r="EF5" s="18" t="s">
        <v>86</v>
      </c>
      <c r="EG5" s="18" t="s">
        <v>87</v>
      </c>
      <c r="EH5" s="18" t="s">
        <v>88</v>
      </c>
      <c r="EI5" s="18" t="s">
        <v>89</v>
      </c>
      <c r="EJ5" s="18" t="s">
        <v>90</v>
      </c>
      <c r="EK5" s="18" t="s">
        <v>91</v>
      </c>
      <c r="EL5" s="18" t="s">
        <v>92</v>
      </c>
      <c r="EM5" s="18" t="s">
        <v>93</v>
      </c>
      <c r="EN5" s="18" t="s">
        <v>94</v>
      </c>
      <c r="EO5" s="18" t="s">
        <v>95</v>
      </c>
    </row>
    <row r="6" spans="1:145" s="22" customFormat="1" x14ac:dyDescent="0.15">
      <c r="A6" s="14" t="s">
        <v>96</v>
      </c>
      <c r="B6" s="19">
        <f>B7</f>
        <v>2021</v>
      </c>
      <c r="C6" s="19">
        <f t="shared" ref="C6:X6" si="3">C7</f>
        <v>74225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福島県　湯川村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38.11</v>
      </c>
      <c r="Q6" s="20">
        <f t="shared" si="3"/>
        <v>101.49</v>
      </c>
      <c r="R6" s="20">
        <f t="shared" si="3"/>
        <v>3960</v>
      </c>
      <c r="S6" s="20">
        <f t="shared" si="3"/>
        <v>3139</v>
      </c>
      <c r="T6" s="20">
        <f t="shared" si="3"/>
        <v>16.37</v>
      </c>
      <c r="U6" s="20">
        <f t="shared" si="3"/>
        <v>191.75</v>
      </c>
      <c r="V6" s="20">
        <f t="shared" si="3"/>
        <v>1187</v>
      </c>
      <c r="W6" s="20">
        <f t="shared" si="3"/>
        <v>0.67</v>
      </c>
      <c r="X6" s="20">
        <f t="shared" si="3"/>
        <v>1771.64</v>
      </c>
      <c r="Y6" s="21">
        <f>IF(Y7="",NA(),Y7)</f>
        <v>47.46</v>
      </c>
      <c r="Z6" s="21">
        <f t="shared" ref="Z6:AH6" si="4">IF(Z7="",NA(),Z7)</f>
        <v>47.14</v>
      </c>
      <c r="AA6" s="21">
        <f t="shared" si="4"/>
        <v>46.31</v>
      </c>
      <c r="AB6" s="21">
        <f t="shared" si="4"/>
        <v>45.75</v>
      </c>
      <c r="AC6" s="21">
        <f t="shared" si="4"/>
        <v>56.83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855.8</v>
      </c>
      <c r="BL6" s="21">
        <f t="shared" si="7"/>
        <v>789.46</v>
      </c>
      <c r="BM6" s="21">
        <f t="shared" si="7"/>
        <v>826.83</v>
      </c>
      <c r="BN6" s="21">
        <f t="shared" si="7"/>
        <v>867.83</v>
      </c>
      <c r="BO6" s="21">
        <f t="shared" si="7"/>
        <v>791.76</v>
      </c>
      <c r="BP6" s="20" t="str">
        <f>IF(BP7="","",IF(BP7="-","【-】","【"&amp;SUBSTITUTE(TEXT(BP7,"#,##0.00"),"-","△")&amp;"】"))</f>
        <v>【786.37】</v>
      </c>
      <c r="BQ6" s="21">
        <f>IF(BQ7="",NA(),BQ7)</f>
        <v>94.02</v>
      </c>
      <c r="BR6" s="21">
        <f t="shared" ref="BR6:BZ6" si="8">IF(BR7="",NA(),BR7)</f>
        <v>93.89</v>
      </c>
      <c r="BS6" s="21">
        <f t="shared" si="8"/>
        <v>94.21</v>
      </c>
      <c r="BT6" s="21">
        <f t="shared" si="8"/>
        <v>94.27</v>
      </c>
      <c r="BU6" s="21">
        <f t="shared" si="8"/>
        <v>79.680000000000007</v>
      </c>
      <c r="BV6" s="21">
        <f t="shared" si="8"/>
        <v>59.8</v>
      </c>
      <c r="BW6" s="21">
        <f t="shared" si="8"/>
        <v>57.77</v>
      </c>
      <c r="BX6" s="21">
        <f t="shared" si="8"/>
        <v>57.31</v>
      </c>
      <c r="BY6" s="21">
        <f t="shared" si="8"/>
        <v>57.08</v>
      </c>
      <c r="BZ6" s="21">
        <f t="shared" si="8"/>
        <v>56.26</v>
      </c>
      <c r="CA6" s="20" t="str">
        <f>IF(CA7="","",IF(CA7="-","【-】","【"&amp;SUBSTITUTE(TEXT(CA7,"#,##0.00"),"-","△")&amp;"】"))</f>
        <v>【60.65】</v>
      </c>
      <c r="CB6" s="21">
        <f>IF(CB7="",NA(),CB7)</f>
        <v>224.61</v>
      </c>
      <c r="CC6" s="21">
        <f t="shared" ref="CC6:CK6" si="9">IF(CC7="",NA(),CC7)</f>
        <v>225.59</v>
      </c>
      <c r="CD6" s="21">
        <f t="shared" si="9"/>
        <v>229.11</v>
      </c>
      <c r="CE6" s="21">
        <f t="shared" si="9"/>
        <v>230.48</v>
      </c>
      <c r="CF6" s="21">
        <f t="shared" si="9"/>
        <v>272.10000000000002</v>
      </c>
      <c r="CG6" s="21">
        <f t="shared" si="9"/>
        <v>263.76</v>
      </c>
      <c r="CH6" s="21">
        <f t="shared" si="9"/>
        <v>274.35000000000002</v>
      </c>
      <c r="CI6" s="21">
        <f t="shared" si="9"/>
        <v>273.52</v>
      </c>
      <c r="CJ6" s="21">
        <f t="shared" si="9"/>
        <v>274.99</v>
      </c>
      <c r="CK6" s="21">
        <f t="shared" si="9"/>
        <v>282.08999999999997</v>
      </c>
      <c r="CL6" s="20" t="str">
        <f>IF(CL7="","",IF(CL7="-","【-】","【"&amp;SUBSTITUTE(TEXT(CL7,"#,##0.00"),"-","△")&amp;"】"))</f>
        <v>【256.97】</v>
      </c>
      <c r="CM6" s="21">
        <f>IF(CM7="",NA(),CM7)</f>
        <v>49.1</v>
      </c>
      <c r="CN6" s="21">
        <f t="shared" ref="CN6:CV6" si="10">IF(CN7="",NA(),CN7)</f>
        <v>46.86</v>
      </c>
      <c r="CO6" s="21">
        <f t="shared" si="10"/>
        <v>47.09</v>
      </c>
      <c r="CP6" s="21">
        <f t="shared" si="10"/>
        <v>49.1</v>
      </c>
      <c r="CQ6" s="21">
        <f t="shared" si="10"/>
        <v>47.76</v>
      </c>
      <c r="CR6" s="21">
        <f t="shared" si="10"/>
        <v>51.75</v>
      </c>
      <c r="CS6" s="21">
        <f t="shared" si="10"/>
        <v>50.68</v>
      </c>
      <c r="CT6" s="21">
        <f t="shared" si="10"/>
        <v>50.14</v>
      </c>
      <c r="CU6" s="21">
        <f t="shared" si="10"/>
        <v>54.83</v>
      </c>
      <c r="CV6" s="21">
        <f t="shared" si="10"/>
        <v>66.53</v>
      </c>
      <c r="CW6" s="20" t="str">
        <f>IF(CW7="","",IF(CW7="-","【-】","【"&amp;SUBSTITUTE(TEXT(CW7,"#,##0.00"),"-","△")&amp;"】"))</f>
        <v>【61.14】</v>
      </c>
      <c r="CX6" s="21">
        <f>IF(CX7="",NA(),CX7)</f>
        <v>74.98</v>
      </c>
      <c r="CY6" s="21">
        <f t="shared" ref="CY6:DG6" si="11">IF(CY7="",NA(),CY7)</f>
        <v>75.36</v>
      </c>
      <c r="CZ6" s="21">
        <f t="shared" si="11"/>
        <v>88.5</v>
      </c>
      <c r="DA6" s="21">
        <f t="shared" si="11"/>
        <v>88.99</v>
      </c>
      <c r="DB6" s="21">
        <f t="shared" si="11"/>
        <v>89.47</v>
      </c>
      <c r="DC6" s="21">
        <f t="shared" si="11"/>
        <v>84.84</v>
      </c>
      <c r="DD6" s="21">
        <f t="shared" si="11"/>
        <v>84.86</v>
      </c>
      <c r="DE6" s="21">
        <f t="shared" si="11"/>
        <v>84.98</v>
      </c>
      <c r="DF6" s="21">
        <f t="shared" si="11"/>
        <v>84.7</v>
      </c>
      <c r="DG6" s="21">
        <f t="shared" si="11"/>
        <v>84.67</v>
      </c>
      <c r="DH6" s="20" t="str">
        <f>IF(DH7="","",IF(DH7="-","【-】","【"&amp;SUBSTITUTE(TEXT(DH7,"#,##0.00"),"-","△")&amp;"】"))</f>
        <v>【86.91】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0.01</v>
      </c>
      <c r="EK6" s="21">
        <f t="shared" si="14"/>
        <v>0.01</v>
      </c>
      <c r="EL6" s="21">
        <f t="shared" si="14"/>
        <v>0.02</v>
      </c>
      <c r="EM6" s="21">
        <f t="shared" si="14"/>
        <v>0.25</v>
      </c>
      <c r="EN6" s="21">
        <f t="shared" si="14"/>
        <v>0.05</v>
      </c>
      <c r="EO6" s="20" t="str">
        <f>IF(EO7="","",IF(EO7="-","【-】","【"&amp;SUBSTITUTE(TEXT(EO7,"#,##0.00"),"-","△")&amp;"】"))</f>
        <v>【0.03】</v>
      </c>
    </row>
    <row r="7" spans="1:145" s="22" customFormat="1" x14ac:dyDescent="0.15">
      <c r="A7" s="14"/>
      <c r="B7" s="23">
        <v>2021</v>
      </c>
      <c r="C7" s="23">
        <v>74225</v>
      </c>
      <c r="D7" s="23">
        <v>47</v>
      </c>
      <c r="E7" s="23">
        <v>17</v>
      </c>
      <c r="F7" s="23">
        <v>5</v>
      </c>
      <c r="G7" s="23">
        <v>0</v>
      </c>
      <c r="H7" s="23" t="s">
        <v>97</v>
      </c>
      <c r="I7" s="23" t="s">
        <v>98</v>
      </c>
      <c r="J7" s="23" t="s">
        <v>99</v>
      </c>
      <c r="K7" s="23" t="s">
        <v>100</v>
      </c>
      <c r="L7" s="23" t="s">
        <v>101</v>
      </c>
      <c r="M7" s="23" t="s">
        <v>102</v>
      </c>
      <c r="N7" s="24" t="s">
        <v>103</v>
      </c>
      <c r="O7" s="24" t="s">
        <v>104</v>
      </c>
      <c r="P7" s="24">
        <v>38.11</v>
      </c>
      <c r="Q7" s="24">
        <v>101.49</v>
      </c>
      <c r="R7" s="24">
        <v>3960</v>
      </c>
      <c r="S7" s="24">
        <v>3139</v>
      </c>
      <c r="T7" s="24">
        <v>16.37</v>
      </c>
      <c r="U7" s="24">
        <v>191.75</v>
      </c>
      <c r="V7" s="24">
        <v>1187</v>
      </c>
      <c r="W7" s="24">
        <v>0.67</v>
      </c>
      <c r="X7" s="24">
        <v>1771.64</v>
      </c>
      <c r="Y7" s="24">
        <v>47.46</v>
      </c>
      <c r="Z7" s="24">
        <v>47.14</v>
      </c>
      <c r="AA7" s="24">
        <v>46.31</v>
      </c>
      <c r="AB7" s="24">
        <v>45.75</v>
      </c>
      <c r="AC7" s="24">
        <v>56.83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855.8</v>
      </c>
      <c r="BL7" s="24">
        <v>789.46</v>
      </c>
      <c r="BM7" s="24">
        <v>826.83</v>
      </c>
      <c r="BN7" s="24">
        <v>867.83</v>
      </c>
      <c r="BO7" s="24">
        <v>791.76</v>
      </c>
      <c r="BP7" s="24">
        <v>786.37</v>
      </c>
      <c r="BQ7" s="24">
        <v>94.02</v>
      </c>
      <c r="BR7" s="24">
        <v>93.89</v>
      </c>
      <c r="BS7" s="24">
        <v>94.21</v>
      </c>
      <c r="BT7" s="24">
        <v>94.27</v>
      </c>
      <c r="BU7" s="24">
        <v>79.680000000000007</v>
      </c>
      <c r="BV7" s="24">
        <v>59.8</v>
      </c>
      <c r="BW7" s="24">
        <v>57.77</v>
      </c>
      <c r="BX7" s="24">
        <v>57.31</v>
      </c>
      <c r="BY7" s="24">
        <v>57.08</v>
      </c>
      <c r="BZ7" s="24">
        <v>56.26</v>
      </c>
      <c r="CA7" s="24">
        <v>60.65</v>
      </c>
      <c r="CB7" s="24">
        <v>224.61</v>
      </c>
      <c r="CC7" s="24">
        <v>225.59</v>
      </c>
      <c r="CD7" s="24">
        <v>229.11</v>
      </c>
      <c r="CE7" s="24">
        <v>230.48</v>
      </c>
      <c r="CF7" s="24">
        <v>272.10000000000002</v>
      </c>
      <c r="CG7" s="24">
        <v>263.76</v>
      </c>
      <c r="CH7" s="24">
        <v>274.35000000000002</v>
      </c>
      <c r="CI7" s="24">
        <v>273.52</v>
      </c>
      <c r="CJ7" s="24">
        <v>274.99</v>
      </c>
      <c r="CK7" s="24">
        <v>282.08999999999997</v>
      </c>
      <c r="CL7" s="24">
        <v>256.97000000000003</v>
      </c>
      <c r="CM7" s="24">
        <v>49.1</v>
      </c>
      <c r="CN7" s="24">
        <v>46.86</v>
      </c>
      <c r="CO7" s="24">
        <v>47.09</v>
      </c>
      <c r="CP7" s="24">
        <v>49.1</v>
      </c>
      <c r="CQ7" s="24">
        <v>47.76</v>
      </c>
      <c r="CR7" s="24">
        <v>51.75</v>
      </c>
      <c r="CS7" s="24">
        <v>50.68</v>
      </c>
      <c r="CT7" s="24">
        <v>50.14</v>
      </c>
      <c r="CU7" s="24">
        <v>54.83</v>
      </c>
      <c r="CV7" s="24">
        <v>66.53</v>
      </c>
      <c r="CW7" s="24">
        <v>61.14</v>
      </c>
      <c r="CX7" s="24">
        <v>74.98</v>
      </c>
      <c r="CY7" s="24">
        <v>75.36</v>
      </c>
      <c r="CZ7" s="24">
        <v>88.5</v>
      </c>
      <c r="DA7" s="24">
        <v>88.99</v>
      </c>
      <c r="DB7" s="24">
        <v>89.47</v>
      </c>
      <c r="DC7" s="24">
        <v>84.84</v>
      </c>
      <c r="DD7" s="24">
        <v>84.86</v>
      </c>
      <c r="DE7" s="24">
        <v>84.98</v>
      </c>
      <c r="DF7" s="24">
        <v>84.7</v>
      </c>
      <c r="DG7" s="24">
        <v>84.67</v>
      </c>
      <c r="DH7" s="24">
        <v>86.91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0.01</v>
      </c>
      <c r="EK7" s="24">
        <v>0.01</v>
      </c>
      <c r="EL7" s="24">
        <v>0.02</v>
      </c>
      <c r="EM7" s="24">
        <v>0.25</v>
      </c>
      <c r="EN7" s="24">
        <v>0.05</v>
      </c>
      <c r="EO7" s="24">
        <v>0.03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105</v>
      </c>
      <c r="C9" s="26" t="s">
        <v>106</v>
      </c>
      <c r="D9" s="26" t="s">
        <v>107</v>
      </c>
      <c r="E9" s="26" t="s">
        <v>108</v>
      </c>
      <c r="F9" s="26" t="s">
        <v>109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47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111</v>
      </c>
    </row>
    <row r="13" spans="1:145" x14ac:dyDescent="0.15">
      <c r="B13" t="s">
        <v>112</v>
      </c>
      <c r="C13" t="s">
        <v>113</v>
      </c>
      <c r="D13" t="s">
        <v>114</v>
      </c>
      <c r="E13" t="s">
        <v>114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坂内俊介</cp:lastModifiedBy>
  <cp:lastPrinted>2023-01-19T02:24:37Z</cp:lastPrinted>
  <dcterms:created xsi:type="dcterms:W3CDTF">2023-01-13T00:00:01Z</dcterms:created>
  <dcterms:modified xsi:type="dcterms:W3CDTF">2023-01-19T02:24:42Z</dcterms:modified>
  <cp:category/>
</cp:coreProperties>
</file>