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Z:\004_産業建設課\02_建設係\F91_決算統計（地方公営企業決算統計）\R04（R03年度分）\g経営比較分析\提出物\"/>
    </mc:Choice>
  </mc:AlternateContent>
  <xr:revisionPtr revIDLastSave="0" documentId="13_ncr:1_{2F1536D3-479A-4613-BD25-05563520B7EA}" xr6:coauthVersionLast="45" xr6:coauthVersionMax="45" xr10:uidLastSave="{00000000-0000-0000-0000-000000000000}"/>
  <workbookProtection workbookAlgorithmName="SHA-512" workbookHashValue="PIlO+xZ4s3ZlDdyki3OINYP3As3JRXc8Yo5OgteDrfB01zg7WiWINn4hf8yUW7iaZd8JFcdI8+BZJybpQugQbg==" workbookSaltValue="wyF4wkbvLjfAFJpO1BYzUg==" workbookSpinCount="100000" lockStructure="1"/>
  <bookViews>
    <workbookView xWindow="-120" yWindow="-120" windowWidth="38640" windowHeight="164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W10" i="4"/>
  <c r="I10" i="4"/>
  <c r="BB8" i="4"/>
  <c r="AL8"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<sst xmlns="http://schemas.openxmlformats.org/spreadsheetml/2006/main" count="236" uniqueCount="120">
  <si>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</si>
  <si>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</si>
  <si>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</si>
  <si>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</si>
  <si>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</si>
  <si>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</si>
  <si>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</si>
  <si>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</si>
  <si>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</si>
  <si>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</si>
  <si>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</si>
  <si>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</si>
  <si>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</si>
  <si>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</si>
  <si>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</si>
  <si>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</si>
  <si>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</si>
  <si>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</si>
  <si>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</si>
  <si>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</si>
  <si>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</si>
  <si>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</si>
  <si>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</si>
  <si>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</si>
  <si>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</si>
  <si>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</si>
  <si>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</si>
  <si>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</si>
  <si>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</si>
  <si>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</si>
  <si>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</si>
  <si>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</si>
  <si>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</si>
  <si>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</si>
  <si>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</si>
  <si>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</si>
  <si>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</si>
  <si>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</si>
  <si>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</si>
  <si>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</si>
  <si>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</si>
  <si>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</si>
  <si>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</si>
  <si>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</si>
  <si>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</si>
  <si>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</si>
  <si>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</si>
  <si>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</si>
  <si>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</si>
  <si>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</si>
  <si>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</si>
  <si>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</si>
  <si>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</si>
  <si>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</si>
  <si>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</si>
  <si>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</si>
  <si>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</si>
  <si>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</si>
  <si>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</si>
  <si>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</si>
  <si>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</si>
  <si>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</si>
  <si>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</si>
  <si>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</si>
  <si>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</si>
  <si>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</si>
  <si>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</si>
  <si>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</si>
  <si>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</si>
  <si>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</si>
  <si>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</si>
  <si>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</si>
  <si>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</si>
  <si>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</si>
  <si>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</si>
  <si>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</si>
  <si>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</si>
  <si>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</si>
  <si>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</si>
  <si>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</si>
  <si>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</si>
  <si>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</si>
  <si>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</si>
  <si>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</si>
  <si>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</si>
  <si>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</si>
  <si>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</si>
  <si>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</si>
  <si>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</si>
  <si>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</si>
  <si>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</si>
  <si>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</si>
  <si>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</si>
  <si>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</si>
  <si>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</si>
  <si>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</si>
  <si>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</si>
  <si>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</si>
  <si>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三島町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</si>
  <si>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</si>
  <si>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</si>
  <si>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</si>
  <si>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</si>
  <si>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</si>
  <si>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</si>
  <si>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</si>
  <si>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</si>
  <si>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</si>
  <si>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</si>
  <si>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</si>
  <si>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</si>
  <si>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</si>
  <si>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</si>
  <si>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</si>
  <si>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</si>
  <si>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</si>
  <si>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</si>
  <si>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農業集落排水の管渠については、法定耐用年数が経過するまで期間があるため、計画的な更新が必要な時期は未定である。</t>
    <phoneticPr fontId="4"/>
  </si>
  <si>
    <t>　農業集落排水は類似団体に近い経営ができているといえる。今後は、より健全・効率的な経営のために汚水処理費の削減に努めることが必要である。</t>
    <phoneticPr fontId="4"/>
  </si>
  <si>
    <t>①　近年は横ばいである。
④　近年は0である。
⑤　近年は横ばいである。
⑥　近年は横ばいである。
⑦　近年は横ばいである。
⑧　近年は横ばいである。
　以上のことから、経営は比較的安定しているといえる。しかし、農業集落排水は処理区域内人口が少なく有収水量も少ないため、汚水処理原価が高い傾向にあるといえる。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</si>
</sst>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96-49E0-A690-90A10272673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2D96-49E0-A690-90A10272673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33.07</c:v>
                </c:pt>
                <c:pt idx="1">
                  <c:v>33.6</c:v>
                </c:pt>
                <c:pt idx="2">
                  <c:v>33.33</c:v>
                </c:pt>
                <c:pt idx="3">
                  <c:v>33.07</c:v>
                </c:pt>
                <c:pt idx="4">
                  <c:v>32.28</c:v>
                </c:pt>
              </c:numCache>
            </c:numRef>
          </c:val>
          <c:extLst>
            <c:ext xmlns:c16="http://schemas.microsoft.com/office/drawing/2014/chart" uri="{C3380CC4-5D6E-409C-BE32-E72D297353CC}">
              <c16:uniqueId val="{00000000-1FA2-4619-8D17-442F2BF8F26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1FA2-4619-8D17-442F2BF8F26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97.18</c:v>
                </c:pt>
                <c:pt idx="1">
                  <c:v>93.21</c:v>
                </c:pt>
                <c:pt idx="2">
                  <c:v>92.7</c:v>
                </c:pt>
                <c:pt idx="3">
                  <c:v>93.66</c:v>
                </c:pt>
                <c:pt idx="4">
                  <c:v>95.88</c:v>
                </c:pt>
              </c:numCache>
            </c:numRef>
          </c:val>
          <c:extLst>
            <c:ext xmlns:c16="http://schemas.microsoft.com/office/drawing/2014/chart" uri="{C3380CC4-5D6E-409C-BE32-E72D297353CC}">
              <c16:uniqueId val="{00000000-6FD8-4D9B-8D8F-733D32A6692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6FD8-4D9B-8D8F-733D32A6692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97.99</c:v>
                </c:pt>
                <c:pt idx="1">
                  <c:v>99.86</c:v>
                </c:pt>
                <c:pt idx="2">
                  <c:v>98.15</c:v>
                </c:pt>
                <c:pt idx="3">
                  <c:v>86.79</c:v>
                </c:pt>
                <c:pt idx="4">
                  <c:v>104.51</c:v>
                </c:pt>
              </c:numCache>
            </c:numRef>
          </c:val>
          <c:extLst>
            <c:ext xmlns:c16="http://schemas.microsoft.com/office/drawing/2014/chart" uri="{C3380CC4-5D6E-409C-BE32-E72D297353CC}">
              <c16:uniqueId val="{00000000-C5A3-436D-88CA-9963400413B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A3-436D-88CA-9963400413B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FB-477E-9206-54D3C4AD2DA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FB-477E-9206-54D3C4AD2DA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56-42EA-8C43-6C89D2A1EA9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56-42EA-8C43-6C89D2A1EA9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A9-4165-92AD-54B180A4215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A9-4165-92AD-54B180A4215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28-4FE9-A2DD-DA543EEABF8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28-4FE9-A2DD-DA543EEABF8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4C-4CCE-AD1B-C944B490EBD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4B4C-4CCE-AD1B-C944B490EBD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81.83</c:v>
                </c:pt>
                <c:pt idx="1">
                  <c:v>86.41</c:v>
                </c:pt>
                <c:pt idx="2">
                  <c:v>114.29</c:v>
                </c:pt>
                <c:pt idx="3">
                  <c:v>90.83</c:v>
                </c:pt>
                <c:pt idx="4">
                  <c:v>111.8</c:v>
                </c:pt>
              </c:numCache>
            </c:numRef>
          </c:val>
          <c:extLst>
            <c:ext xmlns:c16="http://schemas.microsoft.com/office/drawing/2014/chart" uri="{C3380CC4-5D6E-409C-BE32-E72D297353CC}">
              <c16:uniqueId val="{00000000-FFA7-4DD4-8B98-44B41EBFFF0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FFA7-4DD4-8B98-44B41EBFFF0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344.54</c:v>
                </c:pt>
                <c:pt idx="1">
                  <c:v>335.46</c:v>
                </c:pt>
                <c:pt idx="2">
                  <c:v>253.97</c:v>
                </c:pt>
                <c:pt idx="3">
                  <c:v>316.02999999999997</c:v>
                </c:pt>
                <c:pt idx="4">
                  <c:v>251.91</c:v>
                </c:pt>
              </c:numCache>
            </c:numRef>
          </c:val>
          <c:extLst>
            <c:ext xmlns:c16="http://schemas.microsoft.com/office/drawing/2014/chart" uri="{C3380CC4-5D6E-409C-BE32-E72D297353CC}">
              <c16:uniqueId val="{00000000-079A-437A-BDD0-0B36C16D405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079A-437A-BDD0-0B36C16D405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B2"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三島町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1471</v>
      </c>
      <c r="AM8" s="37"/>
      <c r="AN8" s="37"/>
      <c r="AO8" s="37"/>
      <c r="AP8" s="37"/>
      <c r="AQ8" s="37"/>
      <c r="AR8" s="37"/>
      <c r="AS8" s="37"/>
      <c r="AT8" s="38">
        <f>データ!T6</f>
        <v>90.81</v>
      </c>
      <c r="AU8" s="38"/>
      <c r="AV8" s="38"/>
      <c r="AW8" s="38"/>
      <c r="AX8" s="38"/>
      <c r="AY8" s="38"/>
      <c r="AZ8" s="38"/>
      <c r="BA8" s="38"/>
      <c r="BB8" s="38">
        <f>データ!U6</f>
        <v>16.2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33.31</v>
      </c>
      <c r="Q10" s="38"/>
      <c r="R10" s="38"/>
      <c r="S10" s="38"/>
      <c r="T10" s="38"/>
      <c r="U10" s="38"/>
      <c r="V10" s="38"/>
      <c r="W10" s="38">
        <f>データ!Q6</f>
        <v>100</v>
      </c>
      <c r="X10" s="38"/>
      <c r="Y10" s="38"/>
      <c r="Z10" s="38"/>
      <c r="AA10" s="38"/>
      <c r="AB10" s="38"/>
      <c r="AC10" s="38"/>
      <c r="AD10" s="37">
        <f>データ!R6</f>
        <v>5049</v>
      </c>
      <c r="AE10" s="37"/>
      <c r="AF10" s="37"/>
      <c r="AG10" s="37"/>
      <c r="AH10" s="37"/>
      <c r="AI10" s="37"/>
      <c r="AJ10" s="37"/>
      <c r="AK10" s="2"/>
      <c r="AL10" s="37">
        <f>データ!V6</f>
        <v>486</v>
      </c>
      <c r="AM10" s="37"/>
      <c r="AN10" s="37"/>
      <c r="AO10" s="37"/>
      <c r="AP10" s="37"/>
      <c r="AQ10" s="37"/>
      <c r="AR10" s="37"/>
      <c r="AS10" s="37"/>
      <c r="AT10" s="38">
        <f>データ!W6</f>
        <v>0.5</v>
      </c>
      <c r="AU10" s="38"/>
      <c r="AV10" s="38"/>
      <c r="AW10" s="38"/>
      <c r="AX10" s="38"/>
      <c r="AY10" s="38"/>
      <c r="AZ10" s="38"/>
      <c r="BA10" s="38"/>
      <c r="BB10" s="38">
        <f>データ!X6</f>
        <v>972</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【786.37】</v>
      </c>
      <c r="I86" s="12" t="str">
        <f>データ!CA6</f>
        <v>【60.65】</v>
      </c>
      <c r="J86" s="12" t="str">
        <f>データ!CL6</f>
        <v>【256.97】</v>
      </c>
      <c r="K86" s="12" t="str">
        <f>データ!CW6</f>
        <v>【61.14】</v>
      </c>
      <c r="L86" s="12" t="str">
        <f>データ!DH6</f>
        <v>【86.91】</v>
      </c>
      <c r="M86" s="12" t="s">
        <v>43</v>
      </c>
      <c r="N86" s="12" t="s">
        <v>44</v>
      </c>
      <c r="O86" s="12" t="str">
        <f>データ!EO6</f>
        <v>【0.03】</v>
      </c>
    </row>
  </sheetData>
  <sheetProtection algorithmName="SHA-512" hashValue="zIw/fyqkmiLAL8WIeZg3etLKfrjWPHCoKyjC9OtHJMSCFNhsdCcXvOABruyVl3BKwEWF4JRxc9aDnnfgfw5HCQ==" saltValue="SHFhndcAoKMnSOifpnReZ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74446</v>
      </c>
      <c r="D6" s="19">
        <f t="shared" si="3"/>
        <v>47</v>
      </c>
      <c r="E6" s="19">
        <f t="shared" si="3"/>
        <v>17</v>
      </c>
      <c r="F6" s="19">
        <f t="shared" si="3"/>
        <v>5</v>
      </c>
      <c r="G6" s="19">
        <f t="shared" si="3"/>
        <v>0</v>
      </c>
      <c r="H6" s="19" t="str">
        <f t="shared" si="3"/>
        <v>福島県　三島町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33.31</v>
      </c>
      <c r="Q6" s="20">
        <f t="shared" si="3"/>
        <v>100</v>
      </c>
      <c r="R6" s="20">
        <f t="shared" si="3"/>
        <v>5049</v>
      </c>
      <c r="S6" s="20">
        <f t="shared" si="3"/>
        <v>1471</v>
      </c>
      <c r="T6" s="20">
        <f t="shared" si="3"/>
        <v>90.81</v>
      </c>
      <c r="U6" s="20">
        <f t="shared" si="3"/>
        <v>16.2</v>
      </c>
      <c r="V6" s="20">
        <f t="shared" si="3"/>
        <v>486</v>
      </c>
      <c r="W6" s="20">
        <f t="shared" si="3"/>
        <v>0.5</v>
      </c>
      <c r="X6" s="20">
        <f t="shared" si="3"/>
        <v>972</v>
      </c>
      <c r="Y6" s="21">
        <f>IF(Y7="",NA(),Y7)</f>
        <v>97.99</v>
      </c>
      <c r="Z6" s="21">
        <f t="shared" ref="Z6:AH6" si="4">IF(Z7="",NA(),Z7)</f>
        <v>99.86</v>
      </c>
      <c r="AA6" s="21">
        <f t="shared" si="4"/>
        <v>98.15</v>
      </c>
      <c r="AB6" s="21">
        <f t="shared" si="4"/>
        <v>86.79</v>
      </c>
      <c r="AC6" s="21">
        <f t="shared" si="4"/>
        <v>104.51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81.83</v>
      </c>
      <c r="BR6" s="21">
        <f t="shared" ref="BR6:BZ6" si="8">IF(BR7="",NA(),BR7)</f>
        <v>86.41</v>
      </c>
      <c r="BS6" s="21">
        <f t="shared" si="8"/>
        <v>114.29</v>
      </c>
      <c r="BT6" s="21">
        <f t="shared" si="8"/>
        <v>90.83</v>
      </c>
      <c r="BU6" s="21">
        <f t="shared" si="8"/>
        <v>111.8</v>
      </c>
      <c r="BV6" s="21">
        <f t="shared" si="8"/>
        <v>59.8</v>
      </c>
      <c r="BW6" s="21">
        <f t="shared" si="8"/>
        <v>57.77</v>
      </c>
      <c r="BX6" s="21">
        <f t="shared" si="8"/>
        <v>57.31</v>
      </c>
      <c r="BY6" s="21">
        <f t="shared" si="8"/>
        <v>57.08</v>
      </c>
      <c r="BZ6" s="21">
        <f t="shared" si="8"/>
        <v>56.26</v>
      </c>
      <c r="CA6" s="20" t="str">
        <f>IF(CA7="","",IF(CA7="-","【-】","【"&amp;SUBSTITUTE(TEXT(CA7,"#,##0.00"),"-","△")&amp;"】"))</f>
        <v>【60.65】</v>
      </c>
      <c r="CB6" s="21">
        <f>IF(CB7="",NA(),CB7)</f>
        <v>344.54</v>
      </c>
      <c r="CC6" s="21">
        <f t="shared" ref="CC6:CK6" si="9">IF(CC7="",NA(),CC7)</f>
        <v>335.46</v>
      </c>
      <c r="CD6" s="21">
        <f t="shared" si="9"/>
        <v>253.97</v>
      </c>
      <c r="CE6" s="21">
        <f t="shared" si="9"/>
        <v>316.02999999999997</v>
      </c>
      <c r="CF6" s="21">
        <f t="shared" si="9"/>
        <v>251.91</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33.07</v>
      </c>
      <c r="CN6" s="21">
        <f t="shared" ref="CN6:CV6" si="10">IF(CN7="",NA(),CN7)</f>
        <v>33.6</v>
      </c>
      <c r="CO6" s="21">
        <f t="shared" si="10"/>
        <v>33.33</v>
      </c>
      <c r="CP6" s="21">
        <f t="shared" si="10"/>
        <v>33.07</v>
      </c>
      <c r="CQ6" s="21">
        <f t="shared" si="10"/>
        <v>32.28</v>
      </c>
      <c r="CR6" s="21">
        <f t="shared" si="10"/>
        <v>51.75</v>
      </c>
      <c r="CS6" s="21">
        <f t="shared" si="10"/>
        <v>50.68</v>
      </c>
      <c r="CT6" s="21">
        <f t="shared" si="10"/>
        <v>50.14</v>
      </c>
      <c r="CU6" s="21">
        <f t="shared" si="10"/>
        <v>54.83</v>
      </c>
      <c r="CV6" s="21">
        <f t="shared" si="10"/>
        <v>66.53</v>
      </c>
      <c r="CW6" s="20" t="str">
        <f>IF(CW7="","",IF(CW7="-","【-】","【"&amp;SUBSTITUTE(TEXT(CW7,"#,##0.00"),"-","△")&amp;"】"))</f>
        <v>【61.14】</v>
      </c>
      <c r="CX6" s="21">
        <f>IF(CX7="",NA(),CX7)</f>
        <v>97.18</v>
      </c>
      <c r="CY6" s="21">
        <f t="shared" ref="CY6:DG6" si="11">IF(CY7="",NA(),CY7)</f>
        <v>93.21</v>
      </c>
      <c r="CZ6" s="21">
        <f t="shared" si="11"/>
        <v>92.7</v>
      </c>
      <c r="DA6" s="21">
        <f t="shared" si="11"/>
        <v>93.66</v>
      </c>
      <c r="DB6" s="21">
        <f t="shared" si="11"/>
        <v>95.88</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74446</v>
      </c>
      <c r="D7" s="23">
        <v>47</v>
      </c>
      <c r="E7" s="23">
        <v>17</v>
      </c>
      <c r="F7" s="23">
        <v>5</v>
      </c>
      <c r="G7" s="23">
        <v>0</v>
      </c>
      <c r="H7" s="23" t="s">
        <v>98</v>
      </c>
      <c r="I7" s="23" t="s">
        <v>99</v>
      </c>
      <c r="J7" s="23" t="s">
        <v>100</v>
      </c>
      <c r="K7" s="23" t="s">
        <v>101</v>
      </c>
      <c r="L7" s="23" t="s">
        <v>102</v>
      </c>
      <c r="M7" s="23" t="s">
        <v>103</v>
      </c>
      <c r="N7" s="24" t="s">
        <v>104</v>
      </c>
      <c r="O7" s="24" t="s">
        <v>105</v>
      </c>
      <c r="P7" s="24">
        <v>33.31</v>
      </c>
      <c r="Q7" s="24">
        <v>100</v>
      </c>
      <c r="R7" s="24">
        <v>5049</v>
      </c>
      <c r="S7" s="24">
        <v>1471</v>
      </c>
      <c r="T7" s="24">
        <v>90.81</v>
      </c>
      <c r="U7" s="24">
        <v>16.2</v>
      </c>
      <c r="V7" s="24">
        <v>486</v>
      </c>
      <c r="W7" s="24">
        <v>0.5</v>
      </c>
      <c r="X7" s="24">
        <v>972</v>
      </c>
      <c r="Y7" s="24">
        <v>97.99</v>
      </c>
      <c r="Z7" s="24">
        <v>99.86</v>
      </c>
      <c r="AA7" s="24">
        <v>98.15</v>
      </c>
      <c r="AB7" s="24">
        <v>86.79</v>
      </c>
      <c r="AC7" s="24">
        <v>104.51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81.83</v>
      </c>
      <c r="BR7" s="24">
        <v>86.41</v>
      </c>
      <c r="BS7" s="24">
        <v>114.29</v>
      </c>
      <c r="BT7" s="24">
        <v>90.83</v>
      </c>
      <c r="BU7" s="24">
        <v>111.8</v>
      </c>
      <c r="BV7" s="24">
        <v>59.8</v>
      </c>
      <c r="BW7" s="24">
        <v>57.77</v>
      </c>
      <c r="BX7" s="24">
        <v>57.31</v>
      </c>
      <c r="BY7" s="24">
        <v>57.08</v>
      </c>
      <c r="BZ7" s="24">
        <v>56.26</v>
      </c>
      <c r="CA7" s="24">
        <v>60.65</v>
      </c>
      <c r="CB7" s="24">
        <v>344.54</v>
      </c>
      <c r="CC7" s="24">
        <v>335.46</v>
      </c>
      <c r="CD7" s="24">
        <v>253.97</v>
      </c>
      <c r="CE7" s="24">
        <v>316.02999999999997</v>
      </c>
      <c r="CF7" s="24">
        <v>251.91</v>
      </c>
      <c r="CG7" s="24">
        <v>263.76</v>
      </c>
      <c r="CH7" s="24">
        <v>274.35000000000002</v>
      </c>
      <c r="CI7" s="24">
        <v>273.52</v>
      </c>
      <c r="CJ7" s="24">
        <v>274.99</v>
      </c>
      <c r="CK7" s="24">
        <v>282.08999999999997</v>
      </c>
      <c r="CL7" s="24">
        <v>256.97000000000003</v>
      </c>
      <c r="CM7" s="24">
        <v>33.07</v>
      </c>
      <c r="CN7" s="24">
        <v>33.6</v>
      </c>
      <c r="CO7" s="24">
        <v>33.33</v>
      </c>
      <c r="CP7" s="24">
        <v>33.07</v>
      </c>
      <c r="CQ7" s="24">
        <v>32.28</v>
      </c>
      <c r="CR7" s="24">
        <v>51.75</v>
      </c>
      <c r="CS7" s="24">
        <v>50.68</v>
      </c>
      <c r="CT7" s="24">
        <v>50.14</v>
      </c>
      <c r="CU7" s="24">
        <v>54.83</v>
      </c>
      <c r="CV7" s="24">
        <v>66.53</v>
      </c>
      <c r="CW7" s="24">
        <v>61.14</v>
      </c>
      <c r="CX7" s="24">
        <v>97.18</v>
      </c>
      <c r="CY7" s="24">
        <v>93.21</v>
      </c>
      <c r="CZ7" s="24">
        <v>92.7</v>
      </c>
      <c r="DA7" s="24">
        <v>93.66</v>
      </c>
      <c r="DB7" s="24">
        <v>95.88</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