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cl051\Downloads\【経営比較分析表】2021_074462_47_1718\"/>
    </mc:Choice>
  </mc:AlternateContent>
  <xr:revisionPtr revIDLastSave="0" documentId="13_ncr:1_{0B4716D2-022C-402C-8563-44FDEC6FCFBC}" xr6:coauthVersionLast="47" xr6:coauthVersionMax="47" xr10:uidLastSave="{00000000-0000-0000-0000-000000000000}"/>
  <workbookProtection workbookAlgorithmName="SHA-512" workbookHashValue="BfwN6Zy33kkXdh+F81+l535DgH+kQ/sJF/mS0wVCSqVCl8W51C7wemH87IyzyB3QKCVNqbdVcTUopTvs6UZZSw==" workbookSaltValue="DQiRbWXl0nJoUxxBvaWO0A==" workbookSpinCount="100000" lockStructure="1"/>
  <bookViews>
    <workbookView xWindow="1050" yWindow="-120" windowWidth="2787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I10" i="4"/>
  <c r="B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<sst xmlns="http://schemas.openxmlformats.org/spreadsheetml/2006/main" count="236" uniqueCount="119">
  <si>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</si>
  <si>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</si>
  <si>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</si>
  <si>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</si>
  <si>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</si>
  <si>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</si>
  <si>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</si>
  <si>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</si>
  <si>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</si>
  <si>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</si>
  <si>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</si>
  <si>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</si>
  <si>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</si>
  <si>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</si>
  <si>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</si>
  <si>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</si>
  <si>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</si>
  <si>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</si>
  <si>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</si>
  <si>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</si>
  <si>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</si>
  <si>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</si>
  <si>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</si>
  <si>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</si>
  <si>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</si>
  <si>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</si>
  <si>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</si>
  <si>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</si>
  <si>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</si>
  <si>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</si>
  <si>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</si>
  <si>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</si>
  <si>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</si>
  <si>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</si>
  <si>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</si>
  <si>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</si>
  <si>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</si>
  <si>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</si>
  <si>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</si>
  <si>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</si>
  <si>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</si>
  <si>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</si>
  <si>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</si>
  <si>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</si>
  <si>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</si>
  <si>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</si>
  <si>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</si>
  <si>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</si>
  <si>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</si>
  <si>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</si>
  <si>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</si>
  <si>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</si>
  <si>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</si>
  <si>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</si>
  <si>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</si>
  <si>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</si>
  <si>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</si>
  <si>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</si>
  <si>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</si>
  <si>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</si>
  <si>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</si>
  <si>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</si>
  <si>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</si>
  <si>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</si>
  <si>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</si>
  <si>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</si>
  <si>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</si>
  <si>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</si>
  <si>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</si>
  <si>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</si>
  <si>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</si>
  <si>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</si>
  <si>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</si>
  <si>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</si>
  <si>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</si>
  <si>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</si>
  <si>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</si>
  <si>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</si>
  <si>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</si>
  <si>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</si>
  <si>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</si>
  <si>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</si>
  <si>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</si>
  <si>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</si>
  <si>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</si>
  <si>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</si>
  <si>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</si>
  <si>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</si>
  <si>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</si>
  <si>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</si>
  <si>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</si>
  <si>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</si>
  <si>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</si>
  <si>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</si>
  <si>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</si>
  <si>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</si>
  <si>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</si>
  <si>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</si>
  <si>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</si>
  <si>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</si>
  <si>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</si>
  <si>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</si>
  <si>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</si>
  <si>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</si>
  <si>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</si>
  <si>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</si>
  <si>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</si>
  <si>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</si>
  <si>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</si>
  <si>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</si>
  <si>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</si>
  <si>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</si>
  <si>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</si>
  <si>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</si>
  <si>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</si>
  <si>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</si>
  <si>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近年数値が横ばいとなっており、大きな変動は見られない。処理区域の状況を鑑みると収益が大幅に向上することは難しいため、費用を抑える取り組みが必要である。
④企業債残高対事業規模比率
類似団体と比べかなり高水準となっている。企業債収益向上にかかる取り組みが必要である。
⑤経費回収率
維持管理費用の増加から大きく減少してしまった。長期の視点でコスト削減に取り組みたい。
⑥汚水処理原価
維持管理費用の増加から原価が大幅に増加してしまった。修繕費用など維持管理にかかるコストの増加が原因と考えられる。
⑦施設利用率
類似団体平均値を上回っており、施設の利用はある程度適切な規模で行われていると言える。しかし、本村の人口推移を鑑みると今後利用率は減少すると予想されるため、施設規模の検討は必要である。
⑧水洗化率
高い水準で推移しており、取り組みの効果が認められる。</t>
    <rPh sb="1" eb="3">
      <t>シュウエキ</t>
    </rPh>
    <rPh sb="3" eb="4">
      <t>テキ</t>
    </rPh>
    <rPh sb="4" eb="6">
      <t>シュウシ</t>
    </rPh>
    <rPh sb="6" eb="8">
      <t>ヒリツ</t>
    </rPh>
    <rPh sb="9" eb="11">
      <t>キンネン</t>
    </rPh>
    <rPh sb="11" eb="13">
      <t>スウチ</t>
    </rPh>
    <rPh sb="14" eb="15">
      <t>ヨコ</t>
    </rPh>
    <rPh sb="24" eb="25">
      <t>オオ</t>
    </rPh>
    <rPh sb="27" eb="29">
      <t>ヘンドウ</t>
    </rPh>
    <rPh sb="30" eb="31">
      <t>ミ</t>
    </rPh>
    <rPh sb="36" eb="38">
      <t>ショリ</t>
    </rPh>
    <rPh sb="38" eb="40">
      <t>クイキ</t>
    </rPh>
    <rPh sb="41" eb="43">
      <t>ジョウキョウ</t>
    </rPh>
    <rPh sb="44" eb="45">
      <t>カンガ</t>
    </rPh>
    <rPh sb="48" eb="50">
      <t>シュウエキ</t>
    </rPh>
    <rPh sb="51" eb="53">
      <t>オオハバ</t>
    </rPh>
    <rPh sb="54" eb="56">
      <t>コウジョウ</t>
    </rPh>
    <rPh sb="61" eb="62">
      <t>ムズカ</t>
    </rPh>
    <rPh sb="67" eb="69">
      <t>ヒヨウ</t>
    </rPh>
    <rPh sb="70" eb="71">
      <t>オサ</t>
    </rPh>
    <rPh sb="73" eb="74">
      <t>ト</t>
    </rPh>
    <rPh sb="75" eb="76">
      <t>ク</t>
    </rPh>
    <rPh sb="78" eb="80">
      <t>ヒツヨウ</t>
    </rPh>
    <rPh sb="87" eb="89">
      <t>キギョウ</t>
    </rPh>
    <rPh sb="89" eb="90">
      <t>サイ</t>
    </rPh>
    <rPh sb="90" eb="92">
      <t>ザンダカ</t>
    </rPh>
    <rPh sb="92" eb="93">
      <t>タイ</t>
    </rPh>
    <rPh sb="93" eb="95">
      <t>ジギョウ</t>
    </rPh>
    <rPh sb="95" eb="97">
      <t>キボ</t>
    </rPh>
    <rPh sb="97" eb="99">
      <t>ヒリツ</t>
    </rPh>
    <rPh sb="100" eb="102">
      <t>ルイジ</t>
    </rPh>
    <rPh sb="102" eb="104">
      <t>ダンタイ</t>
    </rPh>
    <rPh sb="105" eb="106">
      <t>クラ</t>
    </rPh>
    <rPh sb="110" eb="113">
      <t>コウスイジュン</t>
    </rPh>
    <rPh sb="120" eb="123">
      <t>キギョウサイ</t>
    </rPh>
    <rPh sb="123" eb="125">
      <t>シュウエキ</t>
    </rPh>
    <rPh sb="125" eb="127">
      <t>コウジョウ</t>
    </rPh>
    <rPh sb="131" eb="132">
      <t>ト</t>
    </rPh>
    <rPh sb="133" eb="134">
      <t>ク</t>
    </rPh>
    <rPh sb="136" eb="138">
      <t>ヒツヨウ</t>
    </rPh>
    <rPh sb="145" eb="147">
      <t>ケイヒ</t>
    </rPh>
    <rPh sb="147" eb="149">
      <t>カイシュウ</t>
    </rPh>
    <rPh sb="149" eb="150">
      <t>リツ</t>
    </rPh>
    <rPh sb="151" eb="153">
      <t>イジ</t>
    </rPh>
    <rPh sb="153" eb="155">
      <t>カンリ</t>
    </rPh>
    <rPh sb="155" eb="157">
      <t>ヒヨウ</t>
    </rPh>
    <rPh sb="158" eb="160">
      <t>ゾウカ</t>
    </rPh>
    <rPh sb="162" eb="163">
      <t>オオ</t>
    </rPh>
    <rPh sb="165" eb="167">
      <t>ゲンショウ</t>
    </rPh>
    <rPh sb="174" eb="176">
      <t>チョウキ</t>
    </rPh>
    <rPh sb="177" eb="179">
      <t>シテン</t>
    </rPh>
    <rPh sb="183" eb="185">
      <t>サクゲン</t>
    </rPh>
    <rPh sb="186" eb="187">
      <t>ト</t>
    </rPh>
    <rPh sb="188" eb="189">
      <t>ク</t>
    </rPh>
    <rPh sb="196" eb="198">
      <t>オスイ</t>
    </rPh>
    <rPh sb="198" eb="200">
      <t>ショリ</t>
    </rPh>
    <rPh sb="200" eb="202">
      <t>ゲンカ</t>
    </rPh>
    <rPh sb="203" eb="205">
      <t>イジ</t>
    </rPh>
    <rPh sb="205" eb="207">
      <t>カンリ</t>
    </rPh>
    <rPh sb="207" eb="209">
      <t>ヒヨウ</t>
    </rPh>
    <rPh sb="210" eb="212">
      <t>ゾウカ</t>
    </rPh>
    <rPh sb="214" eb="216">
      <t>ゲンカ</t>
    </rPh>
    <rPh sb="217" eb="219">
      <t>オオハバ</t>
    </rPh>
    <rPh sb="220" eb="222">
      <t>ゾウカ</t>
    </rPh>
    <rPh sb="229" eb="231">
      <t>シュウゼン</t>
    </rPh>
    <rPh sb="231" eb="233">
      <t>ヒヨウ</t>
    </rPh>
    <rPh sb="235" eb="237">
      <t>イジ</t>
    </rPh>
    <rPh sb="237" eb="239">
      <t>カンリ</t>
    </rPh>
    <rPh sb="247" eb="249">
      <t>ゾウカ</t>
    </rPh>
    <rPh sb="250" eb="252">
      <t>ゲンイン</t>
    </rPh>
    <rPh sb="253" eb="254">
      <t>カンガ</t>
    </rPh>
    <rPh sb="262" eb="264">
      <t>シセツ</t>
    </rPh>
    <rPh sb="264" eb="267">
      <t>リヨウリツ</t>
    </rPh>
    <rPh sb="268" eb="270">
      <t>ルイジ</t>
    </rPh>
    <rPh sb="270" eb="272">
      <t>ダンタイ</t>
    </rPh>
    <rPh sb="272" eb="274">
      <t>ヘイキン</t>
    </rPh>
    <rPh sb="274" eb="275">
      <t>チ</t>
    </rPh>
    <rPh sb="276" eb="278">
      <t>ウワマワ</t>
    </rPh>
    <rPh sb="283" eb="285">
      <t>シセツ</t>
    </rPh>
    <rPh sb="286" eb="288">
      <t>リヨウ</t>
    </rPh>
    <rPh sb="291" eb="293">
      <t>テイド</t>
    </rPh>
    <rPh sb="293" eb="295">
      <t>テキセツ</t>
    </rPh>
    <rPh sb="296" eb="298">
      <t>キボ</t>
    </rPh>
    <rPh sb="299" eb="300">
      <t>オコナ</t>
    </rPh>
    <rPh sb="314" eb="316">
      <t>ホンソン</t>
    </rPh>
    <rPh sb="317" eb="319">
      <t>ジンコウ</t>
    </rPh>
    <rPh sb="319" eb="321">
      <t>スイイ</t>
    </rPh>
    <rPh sb="322" eb="323">
      <t>カンガ</t>
    </rPh>
    <rPh sb="326" eb="328">
      <t>コンゴ</t>
    </rPh>
    <rPh sb="328" eb="331">
      <t>リヨウリツ</t>
    </rPh>
    <rPh sb="332" eb="334">
      <t>ゲンショウ</t>
    </rPh>
    <rPh sb="337" eb="339">
      <t>ヨソウ</t>
    </rPh>
    <rPh sb="345" eb="347">
      <t>シセツ</t>
    </rPh>
    <rPh sb="347" eb="349">
      <t>キボ</t>
    </rPh>
    <rPh sb="350" eb="352">
      <t>ケントウ</t>
    </rPh>
    <rPh sb="353" eb="355">
      <t>ヒツヨウ</t>
    </rPh>
    <phoneticPr fontId="4"/>
  </si>
  <si>
    <t>本年より一部区域でカメラ点検を実施したため、管路の老朽化についてある程度把握できるようになった。現状に併せて、管路の更新等早めに検討してきたい。</t>
    <rPh sb="0" eb="2">
      <t>ホンネン</t>
    </rPh>
    <rPh sb="4" eb="6">
      <t>イチブ</t>
    </rPh>
    <rPh sb="6" eb="8">
      <t>クイキ</t>
    </rPh>
    <rPh sb="12" eb="14">
      <t>テンケン</t>
    </rPh>
    <rPh sb="15" eb="17">
      <t>ジッシ</t>
    </rPh>
    <rPh sb="22" eb="24">
      <t>カンロ</t>
    </rPh>
    <rPh sb="25" eb="28">
      <t>ロウキュウカ</t>
    </rPh>
    <rPh sb="34" eb="36">
      <t>テイド</t>
    </rPh>
    <rPh sb="36" eb="38">
      <t>ハアク</t>
    </rPh>
    <rPh sb="48" eb="50">
      <t>ゲンジョウ</t>
    </rPh>
    <rPh sb="51" eb="52">
      <t>アワ</t>
    </rPh>
    <rPh sb="55" eb="57">
      <t>カンロ</t>
    </rPh>
    <rPh sb="58" eb="60">
      <t>コウシン</t>
    </rPh>
    <rPh sb="60" eb="61">
      <t>トウ</t>
    </rPh>
    <rPh sb="61" eb="62">
      <t>ハヤ</t>
    </rPh>
    <rPh sb="64" eb="66">
      <t>ケントウ</t>
    </rPh>
    <phoneticPr fontId="4"/>
  </si>
  <si>
    <t>本村の農業集落排水事業は2つの処理施設を抱えているため、関連設備も多くなっている。近年では2つの内の1つの施設の設備に故障が多く確認され、修繕費用が増加してしまっている。今後は大型設備の更新も控えているため、引き続き財源確保と計画的な設備の更新に努めていきたい。</t>
    <rPh sb="0" eb="2">
      <t>ホンソン</t>
    </rPh>
    <rPh sb="3" eb="5">
      <t>ノウギョウ</t>
    </rPh>
    <rPh sb="5" eb="7">
      <t>シュウラク</t>
    </rPh>
    <rPh sb="7" eb="9">
      <t>ハイスイ</t>
    </rPh>
    <rPh sb="9" eb="11">
      <t>ジギョウ</t>
    </rPh>
    <rPh sb="15" eb="17">
      <t>ショリ</t>
    </rPh>
    <rPh sb="17" eb="19">
      <t>シセツ</t>
    </rPh>
    <rPh sb="20" eb="21">
      <t>カカ</t>
    </rPh>
    <rPh sb="28" eb="30">
      <t>カンレン</t>
    </rPh>
    <rPh sb="30" eb="32">
      <t>セツビ</t>
    </rPh>
    <rPh sb="33" eb="34">
      <t>オオ</t>
    </rPh>
    <rPh sb="41" eb="43">
      <t>キンネン</t>
    </rPh>
    <rPh sb="48" eb="49">
      <t>ウチ</t>
    </rPh>
    <rPh sb="53" eb="55">
      <t>シセツ</t>
    </rPh>
    <rPh sb="56" eb="58">
      <t>セツビ</t>
    </rPh>
    <rPh sb="59" eb="61">
      <t>コショウ</t>
    </rPh>
    <rPh sb="62" eb="63">
      <t>オオ</t>
    </rPh>
    <rPh sb="64" eb="66">
      <t>カクニン</t>
    </rPh>
    <rPh sb="69" eb="71">
      <t>シュウゼン</t>
    </rPh>
    <rPh sb="71" eb="73">
      <t>ヒヨウ</t>
    </rPh>
    <rPh sb="74" eb="76">
      <t>ゾウカ</t>
    </rPh>
    <rPh sb="85" eb="87">
      <t>コンゴ</t>
    </rPh>
    <rPh sb="88" eb="90">
      <t>オオガタ</t>
    </rPh>
    <rPh sb="90" eb="92">
      <t>セツビ</t>
    </rPh>
    <rPh sb="93" eb="95">
      <t>コウシン</t>
    </rPh>
    <rPh sb="96" eb="97">
      <t>ヒカ</t>
    </rPh>
    <rPh sb="104" eb="105">
      <t>ヒ</t>
    </rPh>
    <rPh sb="106" eb="107">
      <t>ツヅ</t>
    </rPh>
    <rPh sb="108" eb="110">
      <t>ザイゲン</t>
    </rPh>
    <rPh sb="110" eb="112">
      <t>カクホ</t>
    </rPh>
    <rPh sb="113" eb="116">
      <t>ケイカクテキ</t>
    </rPh>
    <rPh sb="117" eb="119">
      <t>セツビ</t>
    </rPh>
    <rPh sb="120" eb="122">
      <t>コウシン</t>
    </rPh>
    <rPh sb="123" eb="1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</si>
</sst>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DC-441D-A3B8-C41670E830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0.02</c:v>
                </c:pt>
                <c:pt idx="3">
                  <c:v>0.25</c:v>
                </c:pt>
                <c:pt idx="4">
                  <c:v>0.05</c:v>
                </c:pt>
              </c:numCache>
            </c:numRef>
          </c:val>
          <c:smooth val="0"/>
          <c:extLst>
            <c:ext xmlns:c16="http://schemas.microsoft.com/office/drawing/2014/chart" uri="{C3380CC4-5D6E-409C-BE32-E72D297353CC}">
              <c16:uniqueId val="{00000001-0ADC-441D-A3B8-C41670E830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
                  <c:v>0</c:v>
                </c:pt>
                <c:pt idx="1">
                  <c:v>90.85</c:v>
                </c:pt>
                <c:pt idx="2">
                  <c:v>80.489999999999995</c:v>
                </c:pt>
                <c:pt idx="3">
                  <c:v>80.489999999999995</c:v>
                </c:pt>
                <c:pt idx="4">
                  <c:v>73.17</c:v>
                </c:pt>
              </c:numCache>
            </c:numRef>
          </c:val>
          <c:extLst>
            <c:ext xmlns:c16="http://schemas.microsoft.com/office/drawing/2014/chart" uri="{C3380CC4-5D6E-409C-BE32-E72D297353CC}">
              <c16:uniqueId val="{00000000-2129-464F-9C4E-5DAB6565A1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50.14</c:v>
                </c:pt>
                <c:pt idx="3">
                  <c:v>54.83</c:v>
                </c:pt>
                <c:pt idx="4">
                  <c:v>66.53</c:v>
                </c:pt>
              </c:numCache>
            </c:numRef>
          </c:val>
          <c:smooth val="0"/>
          <c:extLst>
            <c:ext xmlns:c16="http://schemas.microsoft.com/office/drawing/2014/chart" uri="{C3380CC4-5D6E-409C-BE32-E72D297353CC}">
              <c16:uniqueId val="{00000001-2129-464F-9C4E-5DAB6565A1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84.45</c:v>
                </c:pt>
                <c:pt idx="1">
                  <c:v>84.69</c:v>
                </c:pt>
                <c:pt idx="2">
                  <c:v>82.69</c:v>
                </c:pt>
                <c:pt idx="3">
                  <c:v>95.39</c:v>
                </c:pt>
                <c:pt idx="4">
                  <c:v>94.07</c:v>
                </c:pt>
              </c:numCache>
            </c:numRef>
          </c:val>
          <c:extLst>
            <c:ext xmlns:c16="http://schemas.microsoft.com/office/drawing/2014/chart" uri="{C3380CC4-5D6E-409C-BE32-E72D297353CC}">
              <c16:uniqueId val="{00000000-2D97-4145-99D3-3A06D481A8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84.98</c:v>
                </c:pt>
                <c:pt idx="3">
                  <c:v>84.7</c:v>
                </c:pt>
                <c:pt idx="4">
                  <c:v>84.67</c:v>
                </c:pt>
              </c:numCache>
            </c:numRef>
          </c:val>
          <c:smooth val="0"/>
          <c:extLst>
            <c:ext xmlns:c16="http://schemas.microsoft.com/office/drawing/2014/chart" uri="{C3380CC4-5D6E-409C-BE32-E72D297353CC}">
              <c16:uniqueId val="{00000001-2D97-4145-99D3-3A06D481A8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55.33</c:v>
                </c:pt>
                <c:pt idx="1">
                  <c:v>42.78</c:v>
                </c:pt>
                <c:pt idx="2">
                  <c:v>44.7</c:v>
                </c:pt>
                <c:pt idx="3">
                  <c:v>58.93</c:v>
                </c:pt>
                <c:pt idx="4">
                  <c:v>56.83</c:v>
                </c:pt>
              </c:numCache>
            </c:numRef>
          </c:val>
          <c:extLst>
            <c:ext xmlns:c16="http://schemas.microsoft.com/office/drawing/2014/chart" uri="{C3380CC4-5D6E-409C-BE32-E72D297353CC}">
              <c16:uniqueId val="{00000000-9635-4F8D-B7E9-774EA82EB9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5-4F8D-B7E9-774EA82EB9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1-4200-B845-0AC2A97405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1-4200-B845-0AC2A97405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D-4861-9646-275B98721A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D-4861-9646-275B98721A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14-4802-8FF9-00F3EF2512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4-4802-8FF9-00F3EF2512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C8-48F6-B87D-F79627F771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8-48F6-B87D-F79627F771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4756.8</c:v>
                </c:pt>
                <c:pt idx="4" formatCode="#,##0.00;&quot;△&quot;#,##0.00;&quot;-&quot;">
                  <c:v>4300.6000000000004</c:v>
                </c:pt>
              </c:numCache>
            </c:numRef>
          </c:val>
          <c:extLst>
            <c:ext xmlns:c16="http://schemas.microsoft.com/office/drawing/2014/chart" uri="{C3380CC4-5D6E-409C-BE32-E72D297353CC}">
              <c16:uniqueId val="{00000000-8B74-4C79-87F4-3C20902EB5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826.83</c:v>
                </c:pt>
                <c:pt idx="3">
                  <c:v>867.83</c:v>
                </c:pt>
                <c:pt idx="4">
                  <c:v>791.76</c:v>
                </c:pt>
              </c:numCache>
            </c:numRef>
          </c:val>
          <c:smooth val="0"/>
          <c:extLst>
            <c:ext xmlns:c16="http://schemas.microsoft.com/office/drawing/2014/chart" uri="{C3380CC4-5D6E-409C-BE32-E72D297353CC}">
              <c16:uniqueId val="{00000001-8B74-4C79-87F4-3C20902EB5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21.83</c:v>
                </c:pt>
                <c:pt idx="1">
                  <c:v>36.450000000000003</c:v>
                </c:pt>
                <c:pt idx="2">
                  <c:v>38.51</c:v>
                </c:pt>
                <c:pt idx="3">
                  <c:v>19.59</c:v>
                </c:pt>
                <c:pt idx="4">
                  <c:v>24.63</c:v>
                </c:pt>
              </c:numCache>
            </c:numRef>
          </c:val>
          <c:extLst>
            <c:ext xmlns:c16="http://schemas.microsoft.com/office/drawing/2014/chart" uri="{C3380CC4-5D6E-409C-BE32-E72D297353CC}">
              <c16:uniqueId val="{00000000-9E8C-43D2-98A7-825832FEF2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57.31</c:v>
                </c:pt>
                <c:pt idx="3">
                  <c:v>57.08</c:v>
                </c:pt>
                <c:pt idx="4">
                  <c:v>56.26</c:v>
                </c:pt>
              </c:numCache>
            </c:numRef>
          </c:val>
          <c:smooth val="0"/>
          <c:extLst>
            <c:ext xmlns:c16="http://schemas.microsoft.com/office/drawing/2014/chart" uri="{C3380CC4-5D6E-409C-BE32-E72D297353CC}">
              <c16:uniqueId val="{00000001-9E8C-43D2-98A7-825832FEF2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903.08</c:v>
                </c:pt>
                <c:pt idx="1">
                  <c:v>538.4</c:v>
                </c:pt>
                <c:pt idx="2">
                  <c:v>520.76</c:v>
                </c:pt>
                <c:pt idx="3">
                  <c:v>1017.7</c:v>
                </c:pt>
                <c:pt idx="4">
                  <c:v>820.45</c:v>
                </c:pt>
              </c:numCache>
            </c:numRef>
          </c:val>
          <c:extLst>
            <c:ext xmlns:c16="http://schemas.microsoft.com/office/drawing/2014/chart" uri="{C3380CC4-5D6E-409C-BE32-E72D297353CC}">
              <c16:uniqueId val="{00000000-A9C0-4EF1-8643-0A8198AFD1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273.52</c:v>
                </c:pt>
                <c:pt idx="3">
                  <c:v>274.99</c:v>
                </c:pt>
                <c:pt idx="4">
                  <c:v>282.08999999999997</c:v>
                </c:pt>
              </c:numCache>
            </c:numRef>
          </c:val>
          <c:smooth val="0"/>
          <c:extLst>
            <c:ext xmlns:c16="http://schemas.microsoft.com/office/drawing/2014/chart" uri="{C3380CC4-5D6E-409C-BE32-E72D297353CC}">
              <c16:uniqueId val="{00000001-A9C0-4EF1-8643-0A8198AFD1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昭和村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1172</v>
      </c>
      <c r="AM8" s="55"/>
      <c r="AN8" s="55"/>
      <c r="AO8" s="55"/>
      <c r="AP8" s="55"/>
      <c r="AQ8" s="55"/>
      <c r="AR8" s="55"/>
      <c r="AS8" s="55"/>
      <c r="AT8" s="54">
        <f>データ!T6</f>
        <v>209.46</v>
      </c>
      <c r="AU8" s="54"/>
      <c r="AV8" s="54"/>
      <c r="AW8" s="54"/>
      <c r="AX8" s="54"/>
      <c r="AY8" s="54"/>
      <c r="AZ8" s="54"/>
      <c r="BA8" s="54"/>
      <c r="BB8" s="54">
        <f>データ!U6</f>
        <v>5.6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33.049999999999997</v>
      </c>
      <c r="Q10" s="54"/>
      <c r="R10" s="54"/>
      <c r="S10" s="54"/>
      <c r="T10" s="54"/>
      <c r="U10" s="54"/>
      <c r="V10" s="54"/>
      <c r="W10" s="54">
        <f>データ!Q6</f>
        <v>66.400000000000006</v>
      </c>
      <c r="X10" s="54"/>
      <c r="Y10" s="54"/>
      <c r="Z10" s="54"/>
      <c r="AA10" s="54"/>
      <c r="AB10" s="54"/>
      <c r="AC10" s="54"/>
      <c r="AD10" s="55">
        <f>データ!R6</f>
        <v>3240</v>
      </c>
      <c r="AE10" s="55"/>
      <c r="AF10" s="55"/>
      <c r="AG10" s="55"/>
      <c r="AH10" s="55"/>
      <c r="AI10" s="55"/>
      <c r="AJ10" s="55"/>
      <c r="AK10" s="2"/>
      <c r="AL10" s="55">
        <f>データ!V6</f>
        <v>388</v>
      </c>
      <c r="AM10" s="55"/>
      <c r="AN10" s="55"/>
      <c r="AO10" s="55"/>
      <c r="AP10" s="55"/>
      <c r="AQ10" s="55"/>
      <c r="AR10" s="55"/>
      <c r="AS10" s="55"/>
      <c r="AT10" s="54">
        <f>データ!W6</f>
        <v>0.79</v>
      </c>
      <c r="AU10" s="54"/>
      <c r="AV10" s="54"/>
      <c r="AW10" s="54"/>
      <c r="AX10" s="54"/>
      <c r="AY10" s="54"/>
      <c r="AZ10" s="54"/>
      <c r="BA10" s="54"/>
      <c r="BB10" s="54">
        <f>データ!X6</f>
        <v>491.14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a8cKhG7sFhcv7HgkE6UOaS3uTZIaI0v6VqI9DdIouS5u6IKnpSRTHCUNH47SB6yXYEqv3xmFllIp/DHhg+F7zg==" saltValue="k0ew3xWONUZw/fWqPXnM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74462</v>
      </c>
      <c r="D6" s="19">
        <f t="shared" si="3"/>
        <v>47</v>
      </c>
      <c r="E6" s="19">
        <f t="shared" si="3"/>
        <v>17</v>
      </c>
      <c r="F6" s="19">
        <f t="shared" si="3"/>
        <v>5</v>
      </c>
      <c r="G6" s="19">
        <f t="shared" si="3"/>
        <v>0</v>
      </c>
      <c r="H6" s="19" t="str">
        <f t="shared" si="3"/>
        <v>福島県　昭和村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33.049999999999997</v>
      </c>
      <c r="Q6" s="20">
        <f t="shared" si="3"/>
        <v>66.400000000000006</v>
      </c>
      <c r="R6" s="20">
        <f t="shared" si="3"/>
        <v>3240</v>
      </c>
      <c r="S6" s="20">
        <f t="shared" si="3"/>
        <v>1172</v>
      </c>
      <c r="T6" s="20">
        <f t="shared" si="3"/>
        <v>209.46</v>
      </c>
      <c r="U6" s="20">
        <f t="shared" si="3"/>
        <v>5.6</v>
      </c>
      <c r="V6" s="20">
        <f t="shared" si="3"/>
        <v>388</v>
      </c>
      <c r="W6" s="20">
        <f t="shared" si="3"/>
        <v>0.79</v>
      </c>
      <c r="X6" s="20">
        <f t="shared" si="3"/>
        <v>491.14</v>
      </c>
      <c r="Y6" s="21">
        <f>IF(Y7="",NA(),Y7)</f>
        <v>55.33</v>
      </c>
      <c r="Z6" s="21">
        <f t="shared" ref="Z6:AH6" si="4">IF(Z7="",NA(),Z7)</f>
        <v>42.78</v>
      </c>
      <c r="AA6" s="21">
        <f t="shared" si="4"/>
        <v>44.7</v>
      </c>
      <c r="AB6" s="21">
        <f t="shared" si="4"/>
        <v>58.93</v>
      </c>
      <c r="AC6" s="21">
        <f t="shared" si="4"/>
        <v>56.83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4756.8</v>
      </c>
      <c r="BJ6" s="21">
        <f t="shared" si="7"/>
        <v>4300.6000000000004</v>
      </c>
      <c r="BK6" s="21">
        <f t="shared" si="7"/>
        <v>982.29</v>
      </c>
      <c r="BL6" s="21">
        <f t="shared" si="7"/>
        <v>713.28</v>
      </c>
      <c r="BM6" s="21">
        <f t="shared" si="7"/>
        <v>826.83</v>
      </c>
      <c r="BN6" s="21">
        <f t="shared" si="7"/>
        <v>867.83</v>
      </c>
      <c r="BO6" s="21">
        <f t="shared" si="7"/>
        <v>791.76</v>
      </c>
      <c r="BP6" s="20" t="str">
        <f>IF(BP7="","",IF(BP7="-","【-】","【"&amp;SUBSTITUTE(TEXT(BP7,"#,##0.00"),"-","△")&amp;"】"))</f>
        <v>【786.37】</v>
      </c>
      <c r="BQ6" s="21">
        <f>IF(BQ7="",NA(),BQ7)</f>
        <v>21.83</v>
      </c>
      <c r="BR6" s="21">
        <f t="shared" ref="BR6:BZ6" si="8">IF(BR7="",NA(),BR7)</f>
        <v>36.450000000000003</v>
      </c>
      <c r="BS6" s="21">
        <f t="shared" si="8"/>
        <v>38.51</v>
      </c>
      <c r="BT6" s="21">
        <f t="shared" si="8"/>
        <v>19.59</v>
      </c>
      <c r="BU6" s="21">
        <f t="shared" si="8"/>
        <v>24.63</v>
      </c>
      <c r="BV6" s="21">
        <f t="shared" si="8"/>
        <v>41.25</v>
      </c>
      <c r="BW6" s="21">
        <f t="shared" si="8"/>
        <v>40.75</v>
      </c>
      <c r="BX6" s="21">
        <f t="shared" si="8"/>
        <v>57.31</v>
      </c>
      <c r="BY6" s="21">
        <f t="shared" si="8"/>
        <v>57.08</v>
      </c>
      <c r="BZ6" s="21">
        <f t="shared" si="8"/>
        <v>56.26</v>
      </c>
      <c r="CA6" s="20" t="str">
        <f>IF(CA7="","",IF(CA7="-","【-】","【"&amp;SUBSTITUTE(TEXT(CA7,"#,##0.00"),"-","△")&amp;"】"))</f>
        <v>【60.65】</v>
      </c>
      <c r="CB6" s="21">
        <f>IF(CB7="",NA(),CB7)</f>
        <v>903.08</v>
      </c>
      <c r="CC6" s="21">
        <f t="shared" ref="CC6:CK6" si="9">IF(CC7="",NA(),CC7)</f>
        <v>538.4</v>
      </c>
      <c r="CD6" s="21">
        <f t="shared" si="9"/>
        <v>520.76</v>
      </c>
      <c r="CE6" s="21">
        <f t="shared" si="9"/>
        <v>1017.7</v>
      </c>
      <c r="CF6" s="21">
        <f t="shared" si="9"/>
        <v>820.45</v>
      </c>
      <c r="CG6" s="21">
        <f t="shared" si="9"/>
        <v>334.48</v>
      </c>
      <c r="CH6" s="21">
        <f t="shared" si="9"/>
        <v>311.70999999999998</v>
      </c>
      <c r="CI6" s="21">
        <f t="shared" si="9"/>
        <v>273.52</v>
      </c>
      <c r="CJ6" s="21">
        <f t="shared" si="9"/>
        <v>274.99</v>
      </c>
      <c r="CK6" s="21">
        <f t="shared" si="9"/>
        <v>282.08999999999997</v>
      </c>
      <c r="CL6" s="20" t="str">
        <f>IF(CL7="","",IF(CL7="-","【-】","【"&amp;SUBSTITUTE(TEXT(CL7,"#,##0.00"),"-","△")&amp;"】"))</f>
        <v>【256.97】</v>
      </c>
      <c r="CM6" s="20">
        <f>IF(CM7="",NA(),CM7)</f>
        <v>0</v>
      </c>
      <c r="CN6" s="21">
        <f t="shared" ref="CN6:CV6" si="10">IF(CN7="",NA(),CN7)</f>
        <v>90.85</v>
      </c>
      <c r="CO6" s="21">
        <f t="shared" si="10"/>
        <v>80.489999999999995</v>
      </c>
      <c r="CP6" s="21">
        <f t="shared" si="10"/>
        <v>80.489999999999995</v>
      </c>
      <c r="CQ6" s="21">
        <f t="shared" si="10"/>
        <v>73.17</v>
      </c>
      <c r="CR6" s="21">
        <f t="shared" si="10"/>
        <v>40.93</v>
      </c>
      <c r="CS6" s="21">
        <f t="shared" si="10"/>
        <v>43.38</v>
      </c>
      <c r="CT6" s="21">
        <f t="shared" si="10"/>
        <v>50.14</v>
      </c>
      <c r="CU6" s="21">
        <f t="shared" si="10"/>
        <v>54.83</v>
      </c>
      <c r="CV6" s="21">
        <f t="shared" si="10"/>
        <v>66.53</v>
      </c>
      <c r="CW6" s="20" t="str">
        <f>IF(CW7="","",IF(CW7="-","【-】","【"&amp;SUBSTITUTE(TEXT(CW7,"#,##0.00"),"-","△")&amp;"】"))</f>
        <v>【61.14】</v>
      </c>
      <c r="CX6" s="21">
        <f>IF(CX7="",NA(),CX7)</f>
        <v>84.45</v>
      </c>
      <c r="CY6" s="21">
        <f t="shared" ref="CY6:DG6" si="11">IF(CY7="",NA(),CY7)</f>
        <v>84.69</v>
      </c>
      <c r="CZ6" s="21">
        <f t="shared" si="11"/>
        <v>82.69</v>
      </c>
      <c r="DA6" s="21">
        <f t="shared" si="11"/>
        <v>95.39</v>
      </c>
      <c r="DB6" s="21">
        <f t="shared" si="11"/>
        <v>94.07</v>
      </c>
      <c r="DC6" s="21">
        <f t="shared" si="11"/>
        <v>62.73</v>
      </c>
      <c r="DD6" s="21">
        <f t="shared" si="11"/>
        <v>62.02</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1">
        <f t="shared" si="14"/>
        <v>0.02</v>
      </c>
      <c r="EM6" s="21">
        <f t="shared" si="14"/>
        <v>0.25</v>
      </c>
      <c r="EN6" s="21">
        <f t="shared" si="14"/>
        <v>0.05</v>
      </c>
      <c r="EO6" s="20" t="str">
        <f>IF(EO7="","",IF(EO7="-","【-】","【"&amp;SUBSTITUTE(TEXT(EO7,"#,##0.00"),"-","△")&amp;"】"))</f>
        <v>【0.03】</v>
      </c>
    </row>
    <row r="7" spans="1:145" s="22" customFormat="1" x14ac:dyDescent="0.15">
      <c r="A7" s="14"/>
      <c r="B7" s="23">
        <v>2021</v>
      </c>
      <c r="C7" s="23">
        <v>74462</v>
      </c>
      <c r="D7" s="23">
        <v>47</v>
      </c>
      <c r="E7" s="23">
        <v>17</v>
      </c>
      <c r="F7" s="23">
        <v>5</v>
      </c>
      <c r="G7" s="23">
        <v>0</v>
      </c>
      <c r="H7" s="23" t="s">
        <v>97</v>
      </c>
      <c r="I7" s="23" t="s">
        <v>98</v>
      </c>
      <c r="J7" s="23" t="s">
        <v>99</v>
      </c>
      <c r="K7" s="23" t="s">
        <v>100</v>
      </c>
      <c r="L7" s="23" t="s">
        <v>101</v>
      </c>
      <c r="M7" s="23" t="s">
        <v>102</v>
      </c>
      <c r="N7" s="24" t="s">
        <v>103</v>
      </c>
      <c r="O7" s="24" t="s">
        <v>104</v>
      </c>
      <c r="P7" s="24">
        <v>33.049999999999997</v>
      </c>
      <c r="Q7" s="24">
        <v>66.400000000000006</v>
      </c>
      <c r="R7" s="24">
        <v>3240</v>
      </c>
      <c r="S7" s="24">
        <v>1172</v>
      </c>
      <c r="T7" s="24">
        <v>209.46</v>
      </c>
      <c r="U7" s="24">
        <v>5.6</v>
      </c>
      <c r="V7" s="24">
        <v>388</v>
      </c>
      <c r="W7" s="24">
        <v>0.79</v>
      </c>
      <c r="X7" s="24">
        <v>491.14</v>
      </c>
      <c r="Y7" s="24">
        <v>55.33</v>
      </c>
      <c r="Z7" s="24">
        <v>42.78</v>
      </c>
      <c r="AA7" s="24">
        <v>44.7</v>
      </c>
      <c r="AB7" s="24">
        <v>58.93</v>
      </c>
      <c r="AC7" s="24">
        <v>56.83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4756.8</v>
      </c>
      <c r="BJ7" s="24">
        <v>4300.6000000000004</v>
      </c>
      <c r="BK7" s="24">
        <v>982.29</v>
      </c>
      <c r="BL7" s="24">
        <v>713.28</v>
      </c>
      <c r="BM7" s="24">
        <v>826.83</v>
      </c>
      <c r="BN7" s="24">
        <v>867.83</v>
      </c>
      <c r="BO7" s="24">
        <v>791.76</v>
      </c>
      <c r="BP7" s="24">
        <v>786.37</v>
      </c>
      <c r="BQ7" s="24">
        <v>21.83</v>
      </c>
      <c r="BR7" s="24">
        <v>36.450000000000003</v>
      </c>
      <c r="BS7" s="24">
        <v>38.51</v>
      </c>
      <c r="BT7" s="24">
        <v>19.59</v>
      </c>
      <c r="BU7" s="24">
        <v>24.63</v>
      </c>
      <c r="BV7" s="24">
        <v>41.25</v>
      </c>
      <c r="BW7" s="24">
        <v>40.75</v>
      </c>
      <c r="BX7" s="24">
        <v>57.31</v>
      </c>
      <c r="BY7" s="24">
        <v>57.08</v>
      </c>
      <c r="BZ7" s="24">
        <v>56.26</v>
      </c>
      <c r="CA7" s="24">
        <v>60.65</v>
      </c>
      <c r="CB7" s="24">
        <v>903.08</v>
      </c>
      <c r="CC7" s="24">
        <v>538.4</v>
      </c>
      <c r="CD7" s="24">
        <v>520.76</v>
      </c>
      <c r="CE7" s="24">
        <v>1017.7</v>
      </c>
      <c r="CF7" s="24">
        <v>820.45</v>
      </c>
      <c r="CG7" s="24">
        <v>334.48</v>
      </c>
      <c r="CH7" s="24">
        <v>311.70999999999998</v>
      </c>
      <c r="CI7" s="24">
        <v>273.52</v>
      </c>
      <c r="CJ7" s="24">
        <v>274.99</v>
      </c>
      <c r="CK7" s="24">
        <v>282.08999999999997</v>
      </c>
      <c r="CL7" s="24">
        <v>256.97000000000003</v>
      </c>
      <c r="CM7" s="24">
        <v>0</v>
      </c>
      <c r="CN7" s="24">
        <v>90.85</v>
      </c>
      <c r="CO7" s="24">
        <v>80.489999999999995</v>
      </c>
      <c r="CP7" s="24">
        <v>80.489999999999995</v>
      </c>
      <c r="CQ7" s="24">
        <v>73.17</v>
      </c>
      <c r="CR7" s="24">
        <v>40.93</v>
      </c>
      <c r="CS7" s="24">
        <v>43.38</v>
      </c>
      <c r="CT7" s="24">
        <v>50.14</v>
      </c>
      <c r="CU7" s="24">
        <v>54.83</v>
      </c>
      <c r="CV7" s="24">
        <v>66.53</v>
      </c>
      <c r="CW7" s="24">
        <v>61.14</v>
      </c>
      <c r="CX7" s="24">
        <v>84.45</v>
      </c>
      <c r="CY7" s="24">
        <v>84.69</v>
      </c>
      <c r="CZ7" s="24">
        <v>82.69</v>
      </c>
      <c r="DA7" s="24">
        <v>95.39</v>
      </c>
      <c r="DB7" s="24">
        <v>94.07</v>
      </c>
      <c r="DC7" s="24">
        <v>62.73</v>
      </c>
      <c r="DD7" s="24">
        <v>62.02</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