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C:\Users\ryousuzuki\Desktop\"/>
    </mc:Choice>
  </mc:AlternateContent>
  <xr:revisionPtr revIDLastSave="0" documentId="13_ncr:1_{CFBD164C-9ECE-4C3F-A32B-5F6AEE21D235}" xr6:coauthVersionLast="36" xr6:coauthVersionMax="36" xr10:uidLastSave="{00000000-0000-0000-0000-000000000000}"/>
  <workbookProtection workbookAlgorithmName="SHA-512" workbookHashValue="O8QmVPLVLJ3B+qhAJFv6RVKVjFiR5zwFEkDll7+tnIqPZ26iRQcnX9EhO+tPNQb9wV2bocgwGYupiiv6pPs+iw==" workbookSaltValue="r6WeSXBu3Ny8D4B284ekVQ=="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<sst xmlns="http://schemas.openxmlformats.org/spreadsheetml/2006/main" count="236" uniqueCount="119">
  <si>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</si>
  <si>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</si>
  <si>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</si>
  <si>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</si>
  <si>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</si>
  <si>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</si>
  <si>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</si>
  <si>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</si>
  <si>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</si>
  <si>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</si>
  <si>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</si>
  <si>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</si>
  <si>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</si>
  <si>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</si>
  <si>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</si>
  <si>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</si>
  <si>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</si>
  <si>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</si>
  <si>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</si>
  <si>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</si>
  <si>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</si>
  <si>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</si>
  <si>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</si>
  <si>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</si>
  <si>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</si>
  <si>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</si>
  <si>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</si>
  <si>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</si>
  <si>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</si>
  <si>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</si>
  <si>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</si>
  <si>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</si>
  <si>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</si>
  <si>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</si>
  <si>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</si>
  <si>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</si>
  <si>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</si>
  <si>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</si>
  <si>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</si>
  <si>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</si>
  <si>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</si>
  <si>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</si>
  <si>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</si>
  <si>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</si>
  <si>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</si>
  <si>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</si>
  <si>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</si>
  <si>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</si>
  <si>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</si>
  <si>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</si>
  <si>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</si>
  <si>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</si>
  <si>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</si>
  <si>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</si>
  <si>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</si>
  <si>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</si>
  <si>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</si>
  <si>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</si>
  <si>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</si>
  <si>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</si>
  <si>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</si>
  <si>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</si>
  <si>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</si>
  <si>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</si>
  <si>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</si>
  <si>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</si>
  <si>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</si>
  <si>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</si>
  <si>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</si>
  <si>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</si>
  <si>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</si>
  <si>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</si>
  <si>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</si>
  <si>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</si>
  <si>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</si>
  <si>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</si>
  <si>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</si>
  <si>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</si>
  <si>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</si>
  <si>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</si>
  <si>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</si>
  <si>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</si>
  <si>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</si>
  <si>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</si>
  <si>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</si>
  <si>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</si>
  <si>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</si>
  <si>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</si>
  <si>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</si>
  <si>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</si>
  <si>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</si>
  <si>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</si>
  <si>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</si>
  <si>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</si>
  <si>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</si>
  <si>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</si>
  <si>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</si>
  <si>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</si>
  <si>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</si>
  <si>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</si>
  <si>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</si>
  <si>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</si>
  <si>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</si>
  <si>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</si>
  <si>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</si>
  <si>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</si>
  <si>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</si>
  <si>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</si>
  <si>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</si>
  <si>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</si>
  <si>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</si>
  <si>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</si>
  <si>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</si>
  <si>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</si>
  <si>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</si>
  <si>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</si>
  <si>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収益的収支比率については、100％未満であり前年と横ばいであることから引き続き経営改善に向けた取組に努めます。
　経費回収率については、一般会計からの繰入金で維持管理費等賄っているため100％を下回っております。前年より改善したものの回収率が平均より大幅に下回っているため、回収率向上に努めます。
　汚水処理原価についても、前年より下がったものの平均よりも高い値となりました。
　施設利用率については、処理場の1日の処理機能に対し46.75％と半分以下の処理水量となっていますが、処理区域内の人口が処理施設設計時の人口より減少しているため、使用率は減少していると考えられます。また、施設の規模も適正であると判断できます。
　水洗化率については、水洗便所を設置し、汚水処理している人口の割合が高いため、毎年平均値を上回っていますが、水質保全及び使用料収入を図るためさらに水洗化率向上に努めます。</t>
    <phoneticPr fontId="4"/>
  </si>
  <si>
    <t>当町の農業集落事業については、平成8年に事業に着手し平成12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今後、最適整備構想の策定をするため、標準耐用年数や老朽化の状況を踏まえた整備・更新及び適切な維持管理が行えると考えられます。</t>
    <phoneticPr fontId="4"/>
  </si>
  <si>
    <t xml:space="preserve">
　当町の農業集落排水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や適切な施設の維持管理を通して、汚水処理費用の削減を図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</si>
</sst>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49-46D2-A518-460B8EA752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AD49-46D2-A518-460B8EA752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formatCode="#,##0.00;&quot;△&quot;#,##0.00">
                  <c:v>0</c:v>
                </c:pt>
                <c:pt idx="1">
                  <c:v>47.4</c:v>
                </c:pt>
                <c:pt idx="2">
                  <c:v>48.7</c:v>
                </c:pt>
                <c:pt idx="3">
                  <c:v>49.35</c:v>
                </c:pt>
                <c:pt idx="4">
                  <c:v>46.75</c:v>
                </c:pt>
              </c:numCache>
            </c:numRef>
          </c:val>
          <c:extLst>
            <c:ext xmlns:c16="http://schemas.microsoft.com/office/drawing/2014/chart" uri="{C3380CC4-5D6E-409C-BE32-E72D297353CC}">
              <c16:uniqueId val="{00000000-5970-4FB2-A64E-61053124D0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970-4FB2-A64E-61053124D0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88.28</c:v>
                </c:pt>
                <c:pt idx="1">
                  <c:v>88.89</c:v>
                </c:pt>
                <c:pt idx="2">
                  <c:v>88.48</c:v>
                </c:pt>
                <c:pt idx="3">
                  <c:v>86.72</c:v>
                </c:pt>
                <c:pt idx="4">
                  <c:v>86.3</c:v>
                </c:pt>
              </c:numCache>
            </c:numRef>
          </c:val>
          <c:extLst>
            <c:ext xmlns:c16="http://schemas.microsoft.com/office/drawing/2014/chart" uri="{C3380CC4-5D6E-409C-BE32-E72D297353CC}">
              <c16:uniqueId val="{00000000-E4B1-4271-947C-E310E24E88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E4B1-4271-947C-E310E24E88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55.48</c:v>
                </c:pt>
                <c:pt idx="1">
                  <c:v>90.99</c:v>
                </c:pt>
                <c:pt idx="2">
                  <c:v>91.25</c:v>
                </c:pt>
                <c:pt idx="3">
                  <c:v>71.349999999999994</c:v>
                </c:pt>
                <c:pt idx="4">
                  <c:v>71.91</c:v>
                </c:pt>
              </c:numCache>
            </c:numRef>
          </c:val>
          <c:extLst>
            <c:ext xmlns:c16="http://schemas.microsoft.com/office/drawing/2014/chart" uri="{C3380CC4-5D6E-409C-BE32-E72D297353CC}">
              <c16:uniqueId val="{00000000-D029-4285-A600-6C6CF12009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29-4285-A600-6C6CF12009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67-48F9-A039-F49C4CF385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67-48F9-A039-F49C4CF385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B6-4ABB-80A2-CAEA703876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B6-4ABB-80A2-CAEA703876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9-4310-AF43-7276485877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9-4310-AF43-7276485877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B9-4997-80A7-AC0DA8167D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B9-4997-80A7-AC0DA8167D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F0-4B3F-A9AF-F6AD5816C3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7F0-4B3F-A9AF-F6AD5816C3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43.23</c:v>
                </c:pt>
                <c:pt idx="1">
                  <c:v>59.53</c:v>
                </c:pt>
                <c:pt idx="2">
                  <c:v>60.46</c:v>
                </c:pt>
                <c:pt idx="3">
                  <c:v>16.149999999999999</c:v>
                </c:pt>
                <c:pt idx="4">
                  <c:v>27.77</c:v>
                </c:pt>
              </c:numCache>
            </c:numRef>
          </c:val>
          <c:extLst>
            <c:ext xmlns:c16="http://schemas.microsoft.com/office/drawing/2014/chart" uri="{C3380CC4-5D6E-409C-BE32-E72D297353CC}">
              <c16:uniqueId val="{00000000-DEC0-4264-8CCF-7F449B86635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DEC0-4264-8CCF-7F449B86635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291.35000000000002</c:v>
                </c:pt>
                <c:pt idx="1">
                  <c:v>226.35</c:v>
                </c:pt>
                <c:pt idx="2">
                  <c:v>222.25</c:v>
                </c:pt>
                <c:pt idx="3">
                  <c:v>830.66</c:v>
                </c:pt>
                <c:pt idx="4">
                  <c:v>479.23</c:v>
                </c:pt>
              </c:numCache>
            </c:numRef>
          </c:val>
          <c:extLst>
            <c:ext xmlns:c16="http://schemas.microsoft.com/office/drawing/2014/chart" uri="{C3380CC4-5D6E-409C-BE32-E72D297353CC}">
              <c16:uniqueId val="{00000000-2BA5-409C-88A4-B04DF8F2D76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2BA5-409C-88A4-B04DF8F2D76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6"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広野町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4702</v>
      </c>
      <c r="AM8" s="55"/>
      <c r="AN8" s="55"/>
      <c r="AO8" s="55"/>
      <c r="AP8" s="55"/>
      <c r="AQ8" s="55"/>
      <c r="AR8" s="55"/>
      <c r="AS8" s="55"/>
      <c r="AT8" s="54">
        <f>データ!T6</f>
        <v>58.69</v>
      </c>
      <c r="AU8" s="54"/>
      <c r="AV8" s="54"/>
      <c r="AW8" s="54"/>
      <c r="AX8" s="54"/>
      <c r="AY8" s="54"/>
      <c r="AZ8" s="54"/>
      <c r="BA8" s="54"/>
      <c r="BB8" s="54">
        <f>データ!U6</f>
        <v>80.12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8.27</v>
      </c>
      <c r="Q10" s="54"/>
      <c r="R10" s="54"/>
      <c r="S10" s="54"/>
      <c r="T10" s="54"/>
      <c r="U10" s="54"/>
      <c r="V10" s="54"/>
      <c r="W10" s="54">
        <f>データ!Q6</f>
        <v>111.35</v>
      </c>
      <c r="X10" s="54"/>
      <c r="Y10" s="54"/>
      <c r="Z10" s="54"/>
      <c r="AA10" s="54"/>
      <c r="AB10" s="54"/>
      <c r="AC10" s="54"/>
      <c r="AD10" s="55">
        <f>データ!R6</f>
        <v>2475</v>
      </c>
      <c r="AE10" s="55"/>
      <c r="AF10" s="55"/>
      <c r="AG10" s="55"/>
      <c r="AH10" s="55"/>
      <c r="AI10" s="55"/>
      <c r="AJ10" s="55"/>
      <c r="AK10" s="2"/>
      <c r="AL10" s="55">
        <f>データ!V6</f>
        <v>387</v>
      </c>
      <c r="AM10" s="55"/>
      <c r="AN10" s="55"/>
      <c r="AO10" s="55"/>
      <c r="AP10" s="55"/>
      <c r="AQ10" s="55"/>
      <c r="AR10" s="55"/>
      <c r="AS10" s="55"/>
      <c r="AT10" s="54">
        <f>データ!W6</f>
        <v>0.61</v>
      </c>
      <c r="AU10" s="54"/>
      <c r="AV10" s="54"/>
      <c r="AW10" s="54"/>
      <c r="AX10" s="54"/>
      <c r="AY10" s="54"/>
      <c r="AZ10" s="54"/>
      <c r="BA10" s="54"/>
      <c r="BB10" s="54">
        <f>データ!X6</f>
        <v>634.42999999999995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Ivhq1jYpHOprejFYIHhi1yxZ6WdTRbWFuNmpzzdZJWkJ/J2Df6Humv9oyCnK0WPYc5HDivh926V7jjeVmtwyvw==" saltValue="P1O6gqGc2Vg6ZxM7vWZO3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75418</v>
      </c>
      <c r="D6" s="19">
        <f t="shared" si="3"/>
        <v>47</v>
      </c>
      <c r="E6" s="19">
        <f t="shared" si="3"/>
        <v>17</v>
      </c>
      <c r="F6" s="19">
        <f t="shared" si="3"/>
        <v>5</v>
      </c>
      <c r="G6" s="19">
        <f t="shared" si="3"/>
        <v>0</v>
      </c>
      <c r="H6" s="19" t="str">
        <f t="shared" si="3"/>
        <v>福島県　広野町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8.27</v>
      </c>
      <c r="Q6" s="20">
        <f t="shared" si="3"/>
        <v>111.35</v>
      </c>
      <c r="R6" s="20">
        <f t="shared" si="3"/>
        <v>2475</v>
      </c>
      <c r="S6" s="20">
        <f t="shared" si="3"/>
        <v>4702</v>
      </c>
      <c r="T6" s="20">
        <f t="shared" si="3"/>
        <v>58.69</v>
      </c>
      <c r="U6" s="20">
        <f t="shared" si="3"/>
        <v>80.12</v>
      </c>
      <c r="V6" s="20">
        <f t="shared" si="3"/>
        <v>387</v>
      </c>
      <c r="W6" s="20">
        <f t="shared" si="3"/>
        <v>0.61</v>
      </c>
      <c r="X6" s="20">
        <f t="shared" si="3"/>
        <v>634.42999999999995</v>
      </c>
      <c r="Y6" s="21">
        <f>IF(Y7="",NA(),Y7)</f>
        <v>55.48</v>
      </c>
      <c r="Z6" s="21">
        <f t="shared" ref="Z6:AH6" si="4">IF(Z7="",NA(),Z7)</f>
        <v>90.99</v>
      </c>
      <c r="AA6" s="21">
        <f t="shared" si="4"/>
        <v>91.25</v>
      </c>
      <c r="AB6" s="21">
        <f t="shared" si="4"/>
        <v>71.349999999999994</v>
      </c>
      <c r="AC6" s="21">
        <f t="shared" si="4"/>
        <v>71.91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43.23</v>
      </c>
      <c r="BR6" s="21">
        <f t="shared" ref="BR6:BZ6" si="8">IF(BR7="",NA(),BR7)</f>
        <v>59.53</v>
      </c>
      <c r="BS6" s="21">
        <f t="shared" si="8"/>
        <v>60.46</v>
      </c>
      <c r="BT6" s="21">
        <f t="shared" si="8"/>
        <v>16.149999999999999</v>
      </c>
      <c r="BU6" s="21">
        <f t="shared" si="8"/>
        <v>27.77</v>
      </c>
      <c r="BV6" s="21">
        <f t="shared" si="8"/>
        <v>59.8</v>
      </c>
      <c r="BW6" s="21">
        <f t="shared" si="8"/>
        <v>57.77</v>
      </c>
      <c r="BX6" s="21">
        <f t="shared" si="8"/>
        <v>57.31</v>
      </c>
      <c r="BY6" s="21">
        <f t="shared" si="8"/>
        <v>57.08</v>
      </c>
      <c r="BZ6" s="21">
        <f t="shared" si="8"/>
        <v>56.26</v>
      </c>
      <c r="CA6" s="20" t="str">
        <f>IF(CA7="","",IF(CA7="-","【-】","【"&amp;SUBSTITUTE(TEXT(CA7,"#,##0.00"),"-","△")&amp;"】"))</f>
        <v>【60.65】</v>
      </c>
      <c r="CB6" s="21">
        <f>IF(CB7="",NA(),CB7)</f>
        <v>291.35000000000002</v>
      </c>
      <c r="CC6" s="21">
        <f t="shared" ref="CC6:CK6" si="9">IF(CC7="",NA(),CC7)</f>
        <v>226.35</v>
      </c>
      <c r="CD6" s="21">
        <f t="shared" si="9"/>
        <v>222.25</v>
      </c>
      <c r="CE6" s="21">
        <f t="shared" si="9"/>
        <v>830.66</v>
      </c>
      <c r="CF6" s="21">
        <f t="shared" si="9"/>
        <v>479.23</v>
      </c>
      <c r="CG6" s="21">
        <f t="shared" si="9"/>
        <v>263.76</v>
      </c>
      <c r="CH6" s="21">
        <f t="shared" si="9"/>
        <v>274.35000000000002</v>
      </c>
      <c r="CI6" s="21">
        <f t="shared" si="9"/>
        <v>273.52</v>
      </c>
      <c r="CJ6" s="21">
        <f t="shared" si="9"/>
        <v>274.99</v>
      </c>
      <c r="CK6" s="21">
        <f t="shared" si="9"/>
        <v>282.08999999999997</v>
      </c>
      <c r="CL6" s="20" t="str">
        <f>IF(CL7="","",IF(CL7="-","【-】","【"&amp;SUBSTITUTE(TEXT(CL7,"#,##0.00"),"-","△")&amp;"】"))</f>
        <v>【256.97】</v>
      </c>
      <c r="CM6" s="20">
        <f>IF(CM7="",NA(),CM7)</f>
        <v>0</v>
      </c>
      <c r="CN6" s="21">
        <f t="shared" ref="CN6:CV6" si="10">IF(CN7="",NA(),CN7)</f>
        <v>47.4</v>
      </c>
      <c r="CO6" s="21">
        <f t="shared" si="10"/>
        <v>48.7</v>
      </c>
      <c r="CP6" s="21">
        <f t="shared" si="10"/>
        <v>49.35</v>
      </c>
      <c r="CQ6" s="21">
        <f t="shared" si="10"/>
        <v>46.75</v>
      </c>
      <c r="CR6" s="21">
        <f t="shared" si="10"/>
        <v>51.75</v>
      </c>
      <c r="CS6" s="21">
        <f t="shared" si="10"/>
        <v>50.68</v>
      </c>
      <c r="CT6" s="21">
        <f t="shared" si="10"/>
        <v>50.14</v>
      </c>
      <c r="CU6" s="21">
        <f t="shared" si="10"/>
        <v>54.83</v>
      </c>
      <c r="CV6" s="21">
        <f t="shared" si="10"/>
        <v>66.53</v>
      </c>
      <c r="CW6" s="20" t="str">
        <f>IF(CW7="","",IF(CW7="-","【-】","【"&amp;SUBSTITUTE(TEXT(CW7,"#,##0.00"),"-","△")&amp;"】"))</f>
        <v>【61.14】</v>
      </c>
      <c r="CX6" s="21">
        <f>IF(CX7="",NA(),CX7)</f>
        <v>88.28</v>
      </c>
      <c r="CY6" s="21">
        <f t="shared" ref="CY6:DG6" si="11">IF(CY7="",NA(),CY7)</f>
        <v>88.89</v>
      </c>
      <c r="CZ6" s="21">
        <f t="shared" si="11"/>
        <v>88.48</v>
      </c>
      <c r="DA6" s="21">
        <f t="shared" si="11"/>
        <v>86.72</v>
      </c>
      <c r="DB6" s="21">
        <f t="shared" si="11"/>
        <v>86.3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75418</v>
      </c>
      <c r="D7" s="23">
        <v>47</v>
      </c>
      <c r="E7" s="23">
        <v>17</v>
      </c>
      <c r="F7" s="23">
        <v>5</v>
      </c>
      <c r="G7" s="23">
        <v>0</v>
      </c>
      <c r="H7" s="23" t="s">
        <v>98</v>
      </c>
      <c r="I7" s="23" t="s">
        <v>99</v>
      </c>
      <c r="J7" s="23" t="s">
        <v>100</v>
      </c>
      <c r="K7" s="23" t="s">
        <v>101</v>
      </c>
      <c r="L7" s="23" t="s">
        <v>102</v>
      </c>
      <c r="M7" s="23" t="s">
        <v>103</v>
      </c>
      <c r="N7" s="24" t="s">
        <v>104</v>
      </c>
      <c r="O7" s="24" t="s">
        <v>105</v>
      </c>
      <c r="P7" s="24">
        <v>8.27</v>
      </c>
      <c r="Q7" s="24">
        <v>111.35</v>
      </c>
      <c r="R7" s="24">
        <v>2475</v>
      </c>
      <c r="S7" s="24">
        <v>4702</v>
      </c>
      <c r="T7" s="24">
        <v>58.69</v>
      </c>
      <c r="U7" s="24">
        <v>80.12</v>
      </c>
      <c r="V7" s="24">
        <v>387</v>
      </c>
      <c r="W7" s="24">
        <v>0.61</v>
      </c>
      <c r="X7" s="24">
        <v>634.42999999999995</v>
      </c>
      <c r="Y7" s="24">
        <v>55.48</v>
      </c>
      <c r="Z7" s="24">
        <v>90.99</v>
      </c>
      <c r="AA7" s="24">
        <v>91.25</v>
      </c>
      <c r="AB7" s="24">
        <v>71.349999999999994</v>
      </c>
      <c r="AC7" s="24">
        <v>71.91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43.23</v>
      </c>
      <c r="BR7" s="24">
        <v>59.53</v>
      </c>
      <c r="BS7" s="24">
        <v>60.46</v>
      </c>
      <c r="BT7" s="24">
        <v>16.149999999999999</v>
      </c>
      <c r="BU7" s="24">
        <v>27.77</v>
      </c>
      <c r="BV7" s="24">
        <v>59.8</v>
      </c>
      <c r="BW7" s="24">
        <v>57.77</v>
      </c>
      <c r="BX7" s="24">
        <v>57.31</v>
      </c>
      <c r="BY7" s="24">
        <v>57.08</v>
      </c>
      <c r="BZ7" s="24">
        <v>56.26</v>
      </c>
      <c r="CA7" s="24">
        <v>60.65</v>
      </c>
      <c r="CB7" s="24">
        <v>291.35000000000002</v>
      </c>
      <c r="CC7" s="24">
        <v>226.35</v>
      </c>
      <c r="CD7" s="24">
        <v>222.25</v>
      </c>
      <c r="CE7" s="24">
        <v>830.66</v>
      </c>
      <c r="CF7" s="24">
        <v>479.23</v>
      </c>
      <c r="CG7" s="24">
        <v>263.76</v>
      </c>
      <c r="CH7" s="24">
        <v>274.35000000000002</v>
      </c>
      <c r="CI7" s="24">
        <v>273.52</v>
      </c>
      <c r="CJ7" s="24">
        <v>274.99</v>
      </c>
      <c r="CK7" s="24">
        <v>282.08999999999997</v>
      </c>
      <c r="CL7" s="24">
        <v>256.97000000000003</v>
      </c>
      <c r="CM7" s="24">
        <v>0</v>
      </c>
      <c r="CN7" s="24">
        <v>47.4</v>
      </c>
      <c r="CO7" s="24">
        <v>48.7</v>
      </c>
      <c r="CP7" s="24">
        <v>49.35</v>
      </c>
      <c r="CQ7" s="24">
        <v>46.75</v>
      </c>
      <c r="CR7" s="24">
        <v>51.75</v>
      </c>
      <c r="CS7" s="24">
        <v>50.68</v>
      </c>
      <c r="CT7" s="24">
        <v>50.14</v>
      </c>
      <c r="CU7" s="24">
        <v>54.83</v>
      </c>
      <c r="CV7" s="24">
        <v>66.53</v>
      </c>
      <c r="CW7" s="24">
        <v>61.14</v>
      </c>
      <c r="CX7" s="24">
        <v>88.28</v>
      </c>
      <c r="CY7" s="24">
        <v>88.89</v>
      </c>
      <c r="CZ7" s="24">
        <v>88.48</v>
      </c>
      <c r="DA7" s="24">
        <v>86.72</v>
      </c>
      <c r="DB7" s="24">
        <v>86.3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2023-01-13T00:00:14Z</dcterms:created>
  <dcterms:modified xsi:type="dcterms:W3CDTF">2023-01-18T01:51:46Z</dcterms:modified>
  <cp:category/>
</cp:coreProperties>
</file>