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fSuloFvg0aP8Kq2/FzWW+iAWea79VE1pB00i3KJUs8ZASNM+TBHPG/72tOABYb1I7BpEBhONDAs/kqz+J1RKQ==" workbookSaltValue="zvjolWr3Rao1o80yhxKypQ=="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<sst xmlns="http://schemas.openxmlformats.org/spreadsheetml/2006/main" xmlns:r="http://schemas.openxmlformats.org/officeDocument/2006/relationships" count="115" uniqueCount="115">
  <si>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</si>
  <si>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</si>
  <si>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</si>
  <si>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</si>
  <si>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</si>
  <si>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</si>
  <si>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</si>
  <si>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</si>
  <si>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</si>
  <si>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</si>
  <si>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</si>
  <si>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</si>
  <si>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</si>
  <si>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</si>
  <si>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</si>
  <si>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</si>
  <si>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</si>
  <si>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</si>
  <si>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</si>
  <si>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</si>
  <si>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</si>
  <si>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</si>
  <si>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</si>
  <si>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</si>
  <si>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</si>
  <si>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</si>
  <si>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</si>
  <si>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</si>
  <si>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</si>
  <si>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</si>
  <si>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</si>
  <si>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</si>
  <si>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</si>
  <si>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</si>
  <si>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</si>
  <si>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</si>
  <si>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</si>
  <si>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</si>
  <si>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</si>
  <si>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</si>
  <si>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</si>
  <si>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①経常収支については、ほぼ100％回収できているので、良好であるものの、ここ数年、右肩下がりである。料金改定を視野に、状況を注視する。
②累積欠損金については、ここ数年生じている。今後、料金改定を視野に状況を注視する。
③流動比率も100％以上となっているので、支払い能力は問題ない。
⑥汚水処理原価については全国平均と比べて低いことから良好である。
⑦施設の利用率は、汚水処理量からの算出のため70％台であるが、設置した浄化槽はほぼ100％稼働している。
⑧水洗化率については統計上100％であるが、事業対象区域にはみなし浄化槽が多数あるので、今後もさらなる浄化槽設置が必要である。</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</si>
  <si>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</si>
  <si>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</si>
  <si>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</si>
  <si>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</si>
  <si>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</si>
  <si>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</si>
  <si>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</si>
  <si>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</si>
  <si>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</si>
  <si>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</si>
  <si>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</si>
  <si>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</si>
  <si>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</si>
  <si>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</si>
  <si>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</si>
  <si>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</si>
  <si>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</si>
  <si>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</si>
  <si>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</si>
  <si>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</si>
  <si>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</si>
  <si>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</si>
  <si>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</si>
  <si>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</si>
  <si>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</si>
  <si>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</si>
  <si>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</si>
  <si>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</si>
  <si>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</si>
  <si>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</si>
  <si>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</si>
  <si>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</si>
  <si>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</si>
  <si>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</si>
  <si>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</si>
  <si>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</si>
  <si>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</si>
  <si>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</si>
  <si>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</si>
  <si>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</si>
  <si>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</si>
  <si>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</si>
  <si>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</si>
  <si>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</si>
  <si>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</si>
  <si>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</si>
  <si>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</si>
  <si>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</si>
  <si>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</si>
  <si>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</si>
  <si>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</si>
  <si>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</si>
  <si>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</si>
  <si>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</si>
  <si>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福島県　三春町</t>
  </si>
  <si>
    <t>法適用</t>
  </si>
  <si>
    <t>下水道事業</t>
  </si>
  <si>
    <t>特定地域生活排水処理</t>
  </si>
  <si>
    <t>K2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</si>
  <si>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</si>
  <si>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</si>
  <si>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</si>
  <si>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</si>
  <si>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</si>
  <si>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</si>
  <si>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</si>
  <si>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</si>
  <si>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</si>
  <si>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</si>
  <si>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</si>
  <si>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</si>
  <si>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浄化槽の法定耐用年数は２８年であるが、必要修繕箇所はブロワーに集中され、安価で修繕可能なことから減価償却費が進んでも機能に問題ない。</t>
  </si>
  <si>
    <t>当町では浄化槽など個別排水処理が下水道事業の整備の一選択肢として認められているので、地区の特性に合わせ集合処理と個別排水処理を組み合わせて下水道事業を行っている。
個別排水処理である当該事業は、経営状況も安定て良好である。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</si>
</sst>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79.84</c:v>
                </c:pt>
                <c:pt idx="1">
                  <c:v>75.83</c:v>
                </c:pt>
                <c:pt idx="2">
                  <c:v>73.790000000000006</c:v>
                </c:pt>
                <c:pt idx="3">
                  <c:v>69.930000000000007</c:v>
                </c:pt>
                <c:pt idx="4">
                  <c:v>71.39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57.22</c:v>
                </c:pt>
                <c:pt idx="1">
                  <c:v>59.94</c:v>
                </c:pt>
                <c:pt idx="2">
                  <c:v>59.64</c:v>
                </c:pt>
                <c:pt idx="3">
                  <c:v>58.19</c:v>
                </c:pt>
                <c:pt idx="4">
                  <c:v>56.52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67.290000000000006</c:v>
                </c:pt>
                <c:pt idx="1">
                  <c:v>89.66</c:v>
                </c:pt>
                <c:pt idx="2">
                  <c:v>90.63</c:v>
                </c:pt>
                <c:pt idx="3">
                  <c:v>87.8</c:v>
                </c:pt>
                <c:pt idx="4">
                  <c:v>88.43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91.26</c:v>
                </c:pt>
                <c:pt idx="1">
                  <c:v>93.18</c:v>
                </c:pt>
                <c:pt idx="2">
                  <c:v>90.22</c:v>
                </c:pt>
                <c:pt idx="3">
                  <c:v>89.78</c:v>
                </c:pt>
                <c:pt idx="4">
                  <c:v>91.54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93.44</c:v>
                </c:pt>
                <c:pt idx="1">
                  <c:v>88.66</c:v>
                </c:pt>
                <c:pt idx="2">
                  <c:v>96.05</c:v>
                </c:pt>
                <c:pt idx="3">
                  <c:v>99.03</c:v>
                </c:pt>
                <c:pt idx="4">
                  <c:v>100.41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20.190000000000001</c:v>
                </c:pt>
                <c:pt idx="1">
                  <c:v>21.91</c:v>
                </c:pt>
                <c:pt idx="2">
                  <c:v>23.13</c:v>
                </c:pt>
                <c:pt idx="3">
                  <c:v>23.99</c:v>
                </c:pt>
                <c:pt idx="4">
                  <c:v>24.85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16.420000000000002</c:v>
                </c:pt>
                <c:pt idx="1">
                  <c:v>21.11</c:v>
                </c:pt>
                <c:pt idx="2">
                  <c:v>23.76</c:v>
                </c:pt>
                <c:pt idx="3">
                  <c:v>15.74</c:v>
                </c:pt>
                <c:pt idx="4">
                  <c:v>21.02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13.27</c:v>
                </c:pt>
                <c:pt idx="1">
                  <c:v>22.58</c:v>
                </c:pt>
                <c:pt idx="2">
                  <c:v>36.270000000000003</c:v>
                </c:pt>
                <c:pt idx="3">
                  <c:v>48.97</c:v>
                </c:pt>
                <c:pt idx="4">
                  <c:v>58.1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123.58</c:v>
                </c:pt>
                <c:pt idx="1">
                  <c:v>132.37</c:v>
                </c:pt>
                <c:pt idx="2">
                  <c:v>123.82</c:v>
                </c:pt>
                <c:pt idx="3">
                  <c:v>74.239999999999995</c:v>
                </c:pt>
                <c:pt idx="4">
                  <c:v>83.92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526.26</c:v>
                </c:pt>
                <c:pt idx="1">
                  <c:v>518.5</c:v>
                </c:pt>
                <c:pt idx="2">
                  <c:v>393.65</c:v>
                </c:pt>
                <c:pt idx="3">
                  <c:v>462.14</c:v>
                </c:pt>
                <c:pt idx="4">
                  <c:v>609.66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172.39</c:v>
                </c:pt>
                <c:pt idx="1">
                  <c:v>104.38</c:v>
                </c:pt>
                <c:pt idx="2">
                  <c:v>89.72</c:v>
                </c:pt>
                <c:pt idx="3">
                  <c:v>100.47</c:v>
                </c:pt>
                <c:pt idx="4">
                  <c:v>122.71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formatCode="#,##0.00;&quot;△&quot;#,##0.00;&quot;-&quot;">
                  <c:v>52.69</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407.42</c:v>
                </c:pt>
                <c:pt idx="1">
                  <c:v>296.89</c:v>
                </c:pt>
                <c:pt idx="2">
                  <c:v>270.57</c:v>
                </c:pt>
                <c:pt idx="3">
                  <c:v>294.27</c:v>
                </c:pt>
                <c:pt idx="4">
                  <c:v>294.08999999999997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102.78</c:v>
                </c:pt>
                <c:pt idx="1">
                  <c:v>89.03</c:v>
                </c:pt>
                <c:pt idx="2">
                  <c:v>82.99</c:v>
                </c:pt>
                <c:pt idx="3">
                  <c:v>84.99</c:v>
                </c:pt>
                <c:pt idx="4">
                  <c:v>86.03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57.08</c:v>
                </c:pt>
                <c:pt idx="1">
                  <c:v>63.06</c:v>
                </c:pt>
                <c:pt idx="2">
                  <c:v>62.5</c:v>
                </c:pt>
                <c:pt idx="3">
                  <c:v>60.59</c:v>
                </c:pt>
                <c:pt idx="4">
                  <c:v>60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114.13</c:v>
                </c:pt>
                <c:pt idx="1">
                  <c:v>133.87</c:v>
                </c:pt>
                <c:pt idx="2">
                  <c:v>145.22999999999999</c:v>
                </c:pt>
                <c:pt idx="3">
                  <c:v>149.25</c:v>
                </c:pt>
                <c:pt idx="4">
                  <c:v>145.35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286.86</c:v>
                </c:pt>
                <c:pt idx="1">
                  <c:v>264.77</c:v>
                </c:pt>
                <c:pt idx="2">
                  <c:v>269.33</c:v>
                </c:pt>
                <c:pt idx="3">
                  <c:v>280.23</c:v>
                </c:pt>
                <c:pt idx="4">
                  <c:v>282.70999999999998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56565" y="27908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485640" y="27908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514715" y="27908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543790" y="27908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56565" y="65627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485640" y="65627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514715" y="65627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543790" y="65627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56565" y="10677525"/>
          <a:ext cx="483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828665" y="10677525"/>
          <a:ext cx="483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200765" y="10677525"/>
          <a:ext cx="483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506470" y="29622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【98.81】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535545" y="29622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【102.81】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564620" y="29622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【112.20】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593695" y="29622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【310.14】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593695" y="67341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【83.38】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564620" y="67341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【56.80】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535545" y="67341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【286.17】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506470" y="67341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【57.71】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580890" y="108489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【19.84】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970135" y="108489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5325090" y="108489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G1" workbookViewId="0">
      <selection activeCell="BL83" sqref="BL83"/>
    </sheetView>
  </sheetViews>
  <sheetFormatPr defaultColWidth="2.625" defaultRowHeight="12.7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福島県　三春町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K2</v>
      </c>
      <c r="X8" s="6"/>
      <c r="Y8" s="6"/>
      <c r="Z8" s="6"/>
      <c r="AA8" s="6"/>
      <c r="AB8" s="6"/>
      <c r="AC8" s="6"/>
      <c r="AD8" s="20" t="str">
        <f>データ!$M$6</f>
        <v>非設置</v>
      </c>
      <c r="AE8" s="20"/>
      <c r="AF8" s="20"/>
      <c r="AG8" s="20"/>
      <c r="AH8" s="20"/>
      <c r="AI8" s="20"/>
      <c r="AJ8" s="20"/>
      <c r="AK8" s="3"/>
      <c r="AL8" s="21">
        <f>データ!S6</f>
        <v>16662</v>
      </c>
      <c r="AM8" s="21"/>
      <c r="AN8" s="21"/>
      <c r="AO8" s="21"/>
      <c r="AP8" s="21"/>
      <c r="AQ8" s="21"/>
      <c r="AR8" s="21"/>
      <c r="AS8" s="21"/>
      <c r="AT8" s="7">
        <f>データ!T6</f>
        <v>72.760000000000005</v>
      </c>
      <c r="AU8" s="7"/>
      <c r="AV8" s="7"/>
      <c r="AW8" s="7"/>
      <c r="AX8" s="7"/>
      <c r="AY8" s="7"/>
      <c r="AZ8" s="7"/>
      <c r="BA8" s="7"/>
      <c r="BB8" s="7">
        <f>データ!U6</f>
        <v>229</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56.72</v>
      </c>
      <c r="J10" s="7"/>
      <c r="K10" s="7"/>
      <c r="L10" s="7"/>
      <c r="M10" s="7"/>
      <c r="N10" s="7"/>
      <c r="O10" s="7"/>
      <c r="P10" s="7">
        <f>データ!P6</f>
        <v>12.26</v>
      </c>
      <c r="Q10" s="7"/>
      <c r="R10" s="7"/>
      <c r="S10" s="7"/>
      <c r="T10" s="7"/>
      <c r="U10" s="7"/>
      <c r="V10" s="7"/>
      <c r="W10" s="7">
        <f>データ!Q6</f>
        <v>100</v>
      </c>
      <c r="X10" s="7"/>
      <c r="Y10" s="7"/>
      <c r="Z10" s="7"/>
      <c r="AA10" s="7"/>
      <c r="AB10" s="7"/>
      <c r="AC10" s="7"/>
      <c r="AD10" s="21">
        <f>データ!R6</f>
        <v>2970</v>
      </c>
      <c r="AE10" s="21"/>
      <c r="AF10" s="21"/>
      <c r="AG10" s="21"/>
      <c r="AH10" s="21"/>
      <c r="AI10" s="21"/>
      <c r="AJ10" s="21"/>
      <c r="AK10" s="2"/>
      <c r="AL10" s="21">
        <f>データ!V6</f>
        <v>2031</v>
      </c>
      <c r="AM10" s="21"/>
      <c r="AN10" s="21"/>
      <c r="AO10" s="21"/>
      <c r="AP10" s="21"/>
      <c r="AQ10" s="21"/>
      <c r="AR10" s="21"/>
      <c r="AS10" s="21"/>
      <c r="AT10" s="7">
        <f>データ!W6</f>
        <v>59.91</v>
      </c>
      <c r="AU10" s="7"/>
      <c r="AV10" s="7"/>
      <c r="AW10" s="7"/>
      <c r="AX10" s="7"/>
      <c r="AY10" s="7"/>
      <c r="AZ10" s="7"/>
      <c r="BA10" s="7"/>
      <c r="BB10" s="7">
        <f>データ!X6</f>
        <v>33.9</v>
      </c>
      <c r="BC10" s="7"/>
      <c r="BD10" s="7"/>
      <c r="BE10" s="7"/>
      <c r="BF10" s="7"/>
      <c r="BG10" s="7"/>
      <c r="BH10" s="7"/>
      <c r="BI10" s="7"/>
      <c r="BJ10" s="2"/>
      <c r="BK10" s="2"/>
      <c r="BL10" s="29" t="s">
        <v>38</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41</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9</v>
      </c>
      <c r="J84" s="12" t="s">
        <v>50</v>
      </c>
      <c r="K84" s="12" t="s">
        <v>51</v>
      </c>
      <c r="L84" s="12" t="s">
        <v>33</v>
      </c>
      <c r="M84" s="12" t="s">
        <v>36</v>
      </c>
      <c r="N84" s="12" t="s">
        <v>53</v>
      </c>
      <c r="O84" s="12" t="s">
        <v>55</v>
      </c>
    </row>
    <row r="85" spans="1:78" hidden="1">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YMvAixQkjAQaod2/L8vtpvNv5g40C124BvC0+TSx70WAsHNRz8p9lBzFM34B6u+A8QVBIfyEtAaL/NFanaRSoQ==" saltValue="mO56VtPtDU7AsqLFR6jhY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59</v>
      </c>
      <c r="D3" s="58" t="s">
        <v>60</v>
      </c>
      <c r="E3" s="58" t="s">
        <v>4</v>
      </c>
      <c r="F3" s="58" t="s">
        <v>3</v>
      </c>
      <c r="G3" s="58" t="s">
        <v>25</v>
      </c>
      <c r="H3" s="65" t="s">
        <v>61</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62</v>
      </c>
      <c r="B4" s="59"/>
      <c r="C4" s="59"/>
      <c r="D4" s="59"/>
      <c r="E4" s="59"/>
      <c r="F4" s="59"/>
      <c r="G4" s="59"/>
      <c r="H4" s="66"/>
      <c r="I4" s="69"/>
      <c r="J4" s="69"/>
      <c r="K4" s="69"/>
      <c r="L4" s="69"/>
      <c r="M4" s="69"/>
      <c r="N4" s="69"/>
      <c r="O4" s="69"/>
      <c r="P4" s="69"/>
      <c r="Q4" s="69"/>
      <c r="R4" s="69"/>
      <c r="S4" s="69"/>
      <c r="T4" s="69"/>
      <c r="U4" s="69"/>
      <c r="V4" s="69"/>
      <c r="W4" s="69"/>
      <c r="X4" s="74"/>
      <c r="Y4" s="77" t="s">
        <v>52</v>
      </c>
      <c r="Z4" s="77"/>
      <c r="AA4" s="77"/>
      <c r="AB4" s="77"/>
      <c r="AC4" s="77"/>
      <c r="AD4" s="77"/>
      <c r="AE4" s="77"/>
      <c r="AF4" s="77"/>
      <c r="AG4" s="77"/>
      <c r="AH4" s="77"/>
      <c r="AI4" s="77"/>
      <c r="AJ4" s="77" t="s">
        <v>46</v>
      </c>
      <c r="AK4" s="77"/>
      <c r="AL4" s="77"/>
      <c r="AM4" s="77"/>
      <c r="AN4" s="77"/>
      <c r="AO4" s="77"/>
      <c r="AP4" s="77"/>
      <c r="AQ4" s="77"/>
      <c r="AR4" s="77"/>
      <c r="AS4" s="77"/>
      <c r="AT4" s="77"/>
      <c r="AU4" s="77" t="s">
        <v>28</v>
      </c>
      <c r="AV4" s="77"/>
      <c r="AW4" s="77"/>
      <c r="AX4" s="77"/>
      <c r="AY4" s="77"/>
      <c r="AZ4" s="77"/>
      <c r="BA4" s="77"/>
      <c r="BB4" s="77"/>
      <c r="BC4" s="77"/>
      <c r="BD4" s="77"/>
      <c r="BE4" s="77"/>
      <c r="BF4" s="77" t="s">
        <v>64</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1</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58</v>
      </c>
      <c r="I5" s="67" t="s">
        <v>70</v>
      </c>
      <c r="J5" s="67" t="s">
        <v>71</v>
      </c>
      <c r="K5" s="67" t="s">
        <v>72</v>
      </c>
      <c r="L5" s="67" t="s">
        <v>73</v>
      </c>
      <c r="M5" s="67" t="s">
        <v>6</v>
      </c>
      <c r="N5" s="67" t="s">
        <v>74</v>
      </c>
      <c r="O5" s="67" t="s">
        <v>75</v>
      </c>
      <c r="P5" s="67" t="s">
        <v>76</v>
      </c>
      <c r="Q5" s="67" t="s">
        <v>77</v>
      </c>
      <c r="R5" s="67" t="s">
        <v>78</v>
      </c>
      <c r="S5" s="67" t="s">
        <v>79</v>
      </c>
      <c r="T5" s="67" t="s">
        <v>80</v>
      </c>
      <c r="U5" s="67" t="s">
        <v>0</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45</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8" s="55" customFormat="1">
      <c r="A6" s="56" t="s">
        <v>95</v>
      </c>
      <c r="B6" s="61">
        <f t="shared" ref="B6:X6" si="1">B7</f>
        <v>2021</v>
      </c>
      <c r="C6" s="61">
        <f t="shared" si="1"/>
        <v>75213</v>
      </c>
      <c r="D6" s="61">
        <f t="shared" si="1"/>
        <v>46</v>
      </c>
      <c r="E6" s="61">
        <f t="shared" si="1"/>
        <v>18</v>
      </c>
      <c r="F6" s="61">
        <f t="shared" si="1"/>
        <v>0</v>
      </c>
      <c r="G6" s="61">
        <f t="shared" si="1"/>
        <v>0</v>
      </c>
      <c r="H6" s="61" t="str">
        <f t="shared" si="1"/>
        <v>福島県　三春町</v>
      </c>
      <c r="I6" s="61" t="str">
        <f t="shared" si="1"/>
        <v>法適用</v>
      </c>
      <c r="J6" s="61" t="str">
        <f t="shared" si="1"/>
        <v>下水道事業</v>
      </c>
      <c r="K6" s="61" t="str">
        <f t="shared" si="1"/>
        <v>特定地域生活排水処理</v>
      </c>
      <c r="L6" s="61" t="str">
        <f t="shared" si="1"/>
        <v>K2</v>
      </c>
      <c r="M6" s="61" t="str">
        <f t="shared" si="1"/>
        <v>非設置</v>
      </c>
      <c r="N6" s="70" t="str">
        <f t="shared" si="1"/>
        <v>-</v>
      </c>
      <c r="O6" s="70">
        <f t="shared" si="1"/>
        <v>56.72</v>
      </c>
      <c r="P6" s="70">
        <f t="shared" si="1"/>
        <v>12.26</v>
      </c>
      <c r="Q6" s="70">
        <f t="shared" si="1"/>
        <v>100</v>
      </c>
      <c r="R6" s="70">
        <f t="shared" si="1"/>
        <v>2970</v>
      </c>
      <c r="S6" s="70">
        <f t="shared" si="1"/>
        <v>16662</v>
      </c>
      <c r="T6" s="70">
        <f t="shared" si="1"/>
        <v>72.760000000000005</v>
      </c>
      <c r="U6" s="70">
        <f t="shared" si="1"/>
        <v>229</v>
      </c>
      <c r="V6" s="70">
        <f t="shared" si="1"/>
        <v>2031</v>
      </c>
      <c r="W6" s="70">
        <f t="shared" si="1"/>
        <v>59.91</v>
      </c>
      <c r="X6" s="70">
        <f t="shared" si="1"/>
        <v>33.9</v>
      </c>
      <c r="Y6" s="78">
        <f t="shared" ref="Y6:AH6" si="2">IF(Y7="",NA(),Y7)</f>
        <v>91.26</v>
      </c>
      <c r="Z6" s="78">
        <f t="shared" si="2"/>
        <v>93.18</v>
      </c>
      <c r="AA6" s="78">
        <f t="shared" si="2"/>
        <v>90.22</v>
      </c>
      <c r="AB6" s="78">
        <f t="shared" si="2"/>
        <v>89.78</v>
      </c>
      <c r="AC6" s="78">
        <f t="shared" si="2"/>
        <v>91.54</v>
      </c>
      <c r="AD6" s="78">
        <f t="shared" si="2"/>
        <v>93.44</v>
      </c>
      <c r="AE6" s="78">
        <f t="shared" si="2"/>
        <v>88.66</v>
      </c>
      <c r="AF6" s="78">
        <f t="shared" si="2"/>
        <v>96.05</v>
      </c>
      <c r="AG6" s="78">
        <f t="shared" si="2"/>
        <v>99.03</v>
      </c>
      <c r="AH6" s="78">
        <f t="shared" si="2"/>
        <v>100.41</v>
      </c>
      <c r="AI6" s="70" t="str">
        <f>IF(AI7="","",IF(AI7="-","【-】","【"&amp;SUBSTITUTE(TEXT(AI7,"#,##0.00"),"-","△")&amp;"】"))</f>
        <v>【98.81】</v>
      </c>
      <c r="AJ6" s="78">
        <f t="shared" ref="AJ6:AS6" si="3">IF(AJ7="",NA(),AJ7)</f>
        <v>13.27</v>
      </c>
      <c r="AK6" s="78">
        <f t="shared" si="3"/>
        <v>22.58</v>
      </c>
      <c r="AL6" s="78">
        <f t="shared" si="3"/>
        <v>36.270000000000003</v>
      </c>
      <c r="AM6" s="78">
        <f t="shared" si="3"/>
        <v>48.97</v>
      </c>
      <c r="AN6" s="78">
        <f t="shared" si="3"/>
        <v>58.1</v>
      </c>
      <c r="AO6" s="78">
        <f t="shared" si="3"/>
        <v>123.58</v>
      </c>
      <c r="AP6" s="78">
        <f t="shared" si="3"/>
        <v>132.37</v>
      </c>
      <c r="AQ6" s="78">
        <f t="shared" si="3"/>
        <v>123.82</v>
      </c>
      <c r="AR6" s="78">
        <f t="shared" si="3"/>
        <v>74.239999999999995</v>
      </c>
      <c r="AS6" s="78">
        <f t="shared" si="3"/>
        <v>83.92</v>
      </c>
      <c r="AT6" s="70" t="str">
        <f>IF(AT7="","",IF(AT7="-","【-】","【"&amp;SUBSTITUTE(TEXT(AT7,"#,##0.00"),"-","△")&amp;"】"))</f>
        <v>【102.81】</v>
      </c>
      <c r="AU6" s="78">
        <f t="shared" ref="AU6:BD6" si="4">IF(AU7="",NA(),AU7)</f>
        <v>526.26</v>
      </c>
      <c r="AV6" s="78">
        <f t="shared" si="4"/>
        <v>518.5</v>
      </c>
      <c r="AW6" s="78">
        <f t="shared" si="4"/>
        <v>393.65</v>
      </c>
      <c r="AX6" s="78">
        <f t="shared" si="4"/>
        <v>462.14</v>
      </c>
      <c r="AY6" s="78">
        <f t="shared" si="4"/>
        <v>609.66</v>
      </c>
      <c r="AZ6" s="78">
        <f t="shared" si="4"/>
        <v>172.39</v>
      </c>
      <c r="BA6" s="78">
        <f t="shared" si="4"/>
        <v>104.38</v>
      </c>
      <c r="BB6" s="78">
        <f t="shared" si="4"/>
        <v>89.72</v>
      </c>
      <c r="BC6" s="78">
        <f t="shared" si="4"/>
        <v>100.47</v>
      </c>
      <c r="BD6" s="78">
        <f t="shared" si="4"/>
        <v>122.71</v>
      </c>
      <c r="BE6" s="70" t="str">
        <f>IF(BE7="","",IF(BE7="-","【-】","【"&amp;SUBSTITUTE(TEXT(BE7,"#,##0.00"),"-","△")&amp;"】"))</f>
        <v>【112.20】</v>
      </c>
      <c r="BF6" s="70">
        <f t="shared" ref="BF6:BO6" si="5">IF(BF7="",NA(),BF7)</f>
        <v>0</v>
      </c>
      <c r="BG6" s="70">
        <f t="shared" si="5"/>
        <v>0</v>
      </c>
      <c r="BH6" s="78">
        <f t="shared" si="5"/>
        <v>52.69</v>
      </c>
      <c r="BI6" s="70">
        <f t="shared" si="5"/>
        <v>0</v>
      </c>
      <c r="BJ6" s="70">
        <f t="shared" si="5"/>
        <v>0</v>
      </c>
      <c r="BK6" s="78">
        <f t="shared" si="5"/>
        <v>407.42</v>
      </c>
      <c r="BL6" s="78">
        <f t="shared" si="5"/>
        <v>296.89</v>
      </c>
      <c r="BM6" s="78">
        <f t="shared" si="5"/>
        <v>270.57</v>
      </c>
      <c r="BN6" s="78">
        <f t="shared" si="5"/>
        <v>294.27</v>
      </c>
      <c r="BO6" s="78">
        <f t="shared" si="5"/>
        <v>294.08999999999997</v>
      </c>
      <c r="BP6" s="70" t="str">
        <f>IF(BP7="","",IF(BP7="-","【-】","【"&amp;SUBSTITUTE(TEXT(BP7,"#,##0.00"),"-","△")&amp;"】"))</f>
        <v>【310.14】</v>
      </c>
      <c r="BQ6" s="78">
        <f t="shared" ref="BQ6:BZ6" si="6">IF(BQ7="",NA(),BQ7)</f>
        <v>102.78</v>
      </c>
      <c r="BR6" s="78">
        <f t="shared" si="6"/>
        <v>89.03</v>
      </c>
      <c r="BS6" s="78">
        <f t="shared" si="6"/>
        <v>82.99</v>
      </c>
      <c r="BT6" s="78">
        <f t="shared" si="6"/>
        <v>84.99</v>
      </c>
      <c r="BU6" s="78">
        <f t="shared" si="6"/>
        <v>86.03</v>
      </c>
      <c r="BV6" s="78">
        <f t="shared" si="6"/>
        <v>57.08</v>
      </c>
      <c r="BW6" s="78">
        <f t="shared" si="6"/>
        <v>63.06</v>
      </c>
      <c r="BX6" s="78">
        <f t="shared" si="6"/>
        <v>62.5</v>
      </c>
      <c r="BY6" s="78">
        <f t="shared" si="6"/>
        <v>60.59</v>
      </c>
      <c r="BZ6" s="78">
        <f t="shared" si="6"/>
        <v>60</v>
      </c>
      <c r="CA6" s="70" t="str">
        <f>IF(CA7="","",IF(CA7="-","【-】","【"&amp;SUBSTITUTE(TEXT(CA7,"#,##0.00"),"-","△")&amp;"】"))</f>
        <v>【57.71】</v>
      </c>
      <c r="CB6" s="78">
        <f t="shared" ref="CB6:CK6" si="7">IF(CB7="",NA(),CB7)</f>
        <v>114.13</v>
      </c>
      <c r="CC6" s="78">
        <f t="shared" si="7"/>
        <v>133.87</v>
      </c>
      <c r="CD6" s="78">
        <f t="shared" si="7"/>
        <v>145.22999999999999</v>
      </c>
      <c r="CE6" s="78">
        <f t="shared" si="7"/>
        <v>149.25</v>
      </c>
      <c r="CF6" s="78">
        <f t="shared" si="7"/>
        <v>145.35</v>
      </c>
      <c r="CG6" s="78">
        <f t="shared" si="7"/>
        <v>286.86</v>
      </c>
      <c r="CH6" s="78">
        <f t="shared" si="7"/>
        <v>264.77</v>
      </c>
      <c r="CI6" s="78">
        <f t="shared" si="7"/>
        <v>269.33</v>
      </c>
      <c r="CJ6" s="78">
        <f t="shared" si="7"/>
        <v>280.23</v>
      </c>
      <c r="CK6" s="78">
        <f t="shared" si="7"/>
        <v>282.70999999999998</v>
      </c>
      <c r="CL6" s="70" t="str">
        <f>IF(CL7="","",IF(CL7="-","【-】","【"&amp;SUBSTITUTE(TEXT(CL7,"#,##0.00"),"-","△")&amp;"】"))</f>
        <v>【286.17】</v>
      </c>
      <c r="CM6" s="78">
        <f t="shared" ref="CM6:CV6" si="8">IF(CM7="",NA(),CM7)</f>
        <v>79.84</v>
      </c>
      <c r="CN6" s="78">
        <f t="shared" si="8"/>
        <v>75.83</v>
      </c>
      <c r="CO6" s="78">
        <f t="shared" si="8"/>
        <v>73.790000000000006</v>
      </c>
      <c r="CP6" s="78">
        <f t="shared" si="8"/>
        <v>69.930000000000007</v>
      </c>
      <c r="CQ6" s="78">
        <f t="shared" si="8"/>
        <v>71.39</v>
      </c>
      <c r="CR6" s="78">
        <f t="shared" si="8"/>
        <v>57.22</v>
      </c>
      <c r="CS6" s="78">
        <f t="shared" si="8"/>
        <v>59.94</v>
      </c>
      <c r="CT6" s="78">
        <f t="shared" si="8"/>
        <v>59.64</v>
      </c>
      <c r="CU6" s="78">
        <f t="shared" si="8"/>
        <v>58.19</v>
      </c>
      <c r="CV6" s="78">
        <f t="shared" si="8"/>
        <v>56.52</v>
      </c>
      <c r="CW6" s="70" t="str">
        <f>IF(CW7="","",IF(CW7="-","【-】","【"&amp;SUBSTITUTE(TEXT(CW7,"#,##0.00"),"-","△")&amp;"】"))</f>
        <v>【56.80】</v>
      </c>
      <c r="CX6" s="78">
        <f t="shared" ref="CX6:DG6" si="9">IF(CX7="",NA(),CX7)</f>
        <v>100</v>
      </c>
      <c r="CY6" s="78">
        <f t="shared" si="9"/>
        <v>100</v>
      </c>
      <c r="CZ6" s="78">
        <f t="shared" si="9"/>
        <v>100</v>
      </c>
      <c r="DA6" s="78">
        <f t="shared" si="9"/>
        <v>100</v>
      </c>
      <c r="DB6" s="78">
        <f t="shared" si="9"/>
        <v>100</v>
      </c>
      <c r="DC6" s="78">
        <f t="shared" si="9"/>
        <v>67.290000000000006</v>
      </c>
      <c r="DD6" s="78">
        <f t="shared" si="9"/>
        <v>89.66</v>
      </c>
      <c r="DE6" s="78">
        <f t="shared" si="9"/>
        <v>90.63</v>
      </c>
      <c r="DF6" s="78">
        <f t="shared" si="9"/>
        <v>87.8</v>
      </c>
      <c r="DG6" s="78">
        <f t="shared" si="9"/>
        <v>88.43</v>
      </c>
      <c r="DH6" s="70" t="str">
        <f>IF(DH7="","",IF(DH7="-","【-】","【"&amp;SUBSTITUTE(TEXT(DH7,"#,##0.00"),"-","△")&amp;"】"))</f>
        <v>【83.38】</v>
      </c>
      <c r="DI6" s="78">
        <f t="shared" ref="DI6:DR6" si="10">IF(DI7="",NA(),DI7)</f>
        <v>20.190000000000001</v>
      </c>
      <c r="DJ6" s="78">
        <f t="shared" si="10"/>
        <v>21.91</v>
      </c>
      <c r="DK6" s="78">
        <f t="shared" si="10"/>
        <v>23.13</v>
      </c>
      <c r="DL6" s="78">
        <f t="shared" si="10"/>
        <v>23.99</v>
      </c>
      <c r="DM6" s="78">
        <f t="shared" si="10"/>
        <v>24.85</v>
      </c>
      <c r="DN6" s="78">
        <f t="shared" si="10"/>
        <v>16.420000000000002</v>
      </c>
      <c r="DO6" s="78">
        <f t="shared" si="10"/>
        <v>21.11</v>
      </c>
      <c r="DP6" s="78">
        <f t="shared" si="10"/>
        <v>23.76</v>
      </c>
      <c r="DQ6" s="78">
        <f t="shared" si="10"/>
        <v>15.74</v>
      </c>
      <c r="DR6" s="78">
        <f t="shared" si="10"/>
        <v>21.02</v>
      </c>
      <c r="DS6" s="70" t="str">
        <f>IF(DS7="","",IF(DS7="-","【-】","【"&amp;SUBSTITUTE(TEXT(DS7,"#,##0.00"),"-","△")&amp;"】"))</f>
        <v>【19.84】</v>
      </c>
      <c r="DT6" s="78" t="str">
        <f t="shared" ref="DT6:EC6" si="11">IF(DT7="",NA(),DT7)</f>
        <v>-</v>
      </c>
      <c r="DU6" s="78" t="str">
        <f t="shared" si="11"/>
        <v>-</v>
      </c>
      <c r="DV6" s="78" t="str">
        <f t="shared" si="11"/>
        <v>-</v>
      </c>
      <c r="DW6" s="78" t="str">
        <f t="shared" si="11"/>
        <v>-</v>
      </c>
      <c r="DX6" s="78" t="str">
        <f t="shared" si="11"/>
        <v>-</v>
      </c>
      <c r="DY6" s="78" t="str">
        <f t="shared" si="11"/>
        <v>-</v>
      </c>
      <c r="DZ6" s="78" t="str">
        <f t="shared" si="11"/>
        <v>-</v>
      </c>
      <c r="EA6" s="78" t="str">
        <f t="shared" si="11"/>
        <v>-</v>
      </c>
      <c r="EB6" s="78" t="str">
        <f t="shared" si="11"/>
        <v>-</v>
      </c>
      <c r="EC6" s="78" t="str">
        <f t="shared" si="11"/>
        <v>-</v>
      </c>
      <c r="ED6" s="70" t="str">
        <f>IF(ED7="","",IF(ED7="-","【-】","【"&amp;SUBSTITUTE(TEXT(ED7,"#,##0.00"),"-","△")&amp;"】"))</f>
        <v>【-】</v>
      </c>
      <c r="EE6" s="78" t="str">
        <f t="shared" ref="EE6:EN6" si="12">IF(EE7="",NA(),EE7)</f>
        <v>-</v>
      </c>
      <c r="EF6" s="78" t="str">
        <f t="shared" si="12"/>
        <v>-</v>
      </c>
      <c r="EG6" s="78" t="str">
        <f t="shared" si="12"/>
        <v>-</v>
      </c>
      <c r="EH6" s="78" t="str">
        <f t="shared" si="12"/>
        <v>-</v>
      </c>
      <c r="EI6" s="78" t="str">
        <f t="shared" si="12"/>
        <v>-</v>
      </c>
      <c r="EJ6" s="78" t="str">
        <f t="shared" si="12"/>
        <v>-</v>
      </c>
      <c r="EK6" s="78" t="str">
        <f t="shared" si="12"/>
        <v>-</v>
      </c>
      <c r="EL6" s="78" t="str">
        <f t="shared" si="12"/>
        <v>-</v>
      </c>
      <c r="EM6" s="78" t="str">
        <f t="shared" si="12"/>
        <v>-</v>
      </c>
      <c r="EN6" s="78" t="str">
        <f t="shared" si="12"/>
        <v>-</v>
      </c>
      <c r="EO6" s="70" t="str">
        <f>IF(EO7="","",IF(EO7="-","【-】","【"&amp;SUBSTITUTE(TEXT(EO7,"#,##0.00"),"-","△")&amp;"】"))</f>
        <v>【-】</v>
      </c>
    </row>
    <row r="7" spans="1:148" s="55" customFormat="1">
      <c r="A7" s="56"/>
      <c r="B7" s="62">
        <v>2021</v>
      </c>
      <c r="C7" s="62">
        <v>75213</v>
      </c>
      <c r="D7" s="62">
        <v>46</v>
      </c>
      <c r="E7" s="62">
        <v>18</v>
      </c>
      <c r="F7" s="62">
        <v>0</v>
      </c>
      <c r="G7" s="62">
        <v>0</v>
      </c>
      <c r="H7" s="62" t="s">
        <v>96</v>
      </c>
      <c r="I7" s="62" t="s">
        <v>97</v>
      </c>
      <c r="J7" s="62" t="s">
        <v>98</v>
      </c>
      <c r="K7" s="62" t="s">
        <v>99</v>
      </c>
      <c r="L7" s="62" t="s">
        <v>100</v>
      </c>
      <c r="M7" s="62" t="s">
        <v>101</v>
      </c>
      <c r="N7" s="71" t="s">
        <v>102</v>
      </c>
      <c r="O7" s="71">
        <v>56.72</v>
      </c>
      <c r="P7" s="71">
        <v>12.26</v>
      </c>
      <c r="Q7" s="71">
        <v>100</v>
      </c>
      <c r="R7" s="71">
        <v>2970</v>
      </c>
      <c r="S7" s="71">
        <v>16662</v>
      </c>
      <c r="T7" s="71">
        <v>72.760000000000005</v>
      </c>
      <c r="U7" s="71">
        <v>229</v>
      </c>
      <c r="V7" s="71">
        <v>2031</v>
      </c>
      <c r="W7" s="71">
        <v>59.91</v>
      </c>
      <c r="X7" s="71">
        <v>33.9</v>
      </c>
      <c r="Y7" s="71">
        <v>91.26</v>
      </c>
      <c r="Z7" s="71">
        <v>93.18</v>
      </c>
      <c r="AA7" s="71">
        <v>90.22</v>
      </c>
      <c r="AB7" s="71">
        <v>89.78</v>
      </c>
      <c r="AC7" s="71">
        <v>91.54</v>
      </c>
      <c r="AD7" s="71">
        <v>93.44</v>
      </c>
      <c r="AE7" s="71">
        <v>88.66</v>
      </c>
      <c r="AF7" s="71">
        <v>96.05</v>
      </c>
      <c r="AG7" s="71">
        <v>99.03</v>
      </c>
      <c r="AH7" s="71">
        <v>100.41</v>
      </c>
      <c r="AI7" s="71">
        <v>98.81</v>
      </c>
      <c r="AJ7" s="71">
        <v>13.27</v>
      </c>
      <c r="AK7" s="71">
        <v>22.58</v>
      </c>
      <c r="AL7" s="71">
        <v>36.270000000000003</v>
      </c>
      <c r="AM7" s="71">
        <v>48.97</v>
      </c>
      <c r="AN7" s="71">
        <v>58.1</v>
      </c>
      <c r="AO7" s="71">
        <v>123.58</v>
      </c>
      <c r="AP7" s="71">
        <v>132.37</v>
      </c>
      <c r="AQ7" s="71">
        <v>123.82</v>
      </c>
      <c r="AR7" s="71">
        <v>74.239999999999995</v>
      </c>
      <c r="AS7" s="71">
        <v>83.92</v>
      </c>
      <c r="AT7" s="71">
        <v>102.81</v>
      </c>
      <c r="AU7" s="71">
        <v>526.26</v>
      </c>
      <c r="AV7" s="71">
        <v>518.5</v>
      </c>
      <c r="AW7" s="71">
        <v>393.65</v>
      </c>
      <c r="AX7" s="71">
        <v>462.14</v>
      </c>
      <c r="AY7" s="71">
        <v>609.66</v>
      </c>
      <c r="AZ7" s="71">
        <v>172.39</v>
      </c>
      <c r="BA7" s="71">
        <v>104.38</v>
      </c>
      <c r="BB7" s="71">
        <v>89.72</v>
      </c>
      <c r="BC7" s="71">
        <v>100.47</v>
      </c>
      <c r="BD7" s="71">
        <v>122.71</v>
      </c>
      <c r="BE7" s="71">
        <v>112.2</v>
      </c>
      <c r="BF7" s="71">
        <v>0</v>
      </c>
      <c r="BG7" s="71">
        <v>0</v>
      </c>
      <c r="BH7" s="71">
        <v>52.69</v>
      </c>
      <c r="BI7" s="71">
        <v>0</v>
      </c>
      <c r="BJ7" s="71">
        <v>0</v>
      </c>
      <c r="BK7" s="71">
        <v>407.42</v>
      </c>
      <c r="BL7" s="71">
        <v>296.89</v>
      </c>
      <c r="BM7" s="71">
        <v>270.57</v>
      </c>
      <c r="BN7" s="71">
        <v>294.27</v>
      </c>
      <c r="BO7" s="71">
        <v>294.08999999999997</v>
      </c>
      <c r="BP7" s="71">
        <v>310.14</v>
      </c>
      <c r="BQ7" s="71">
        <v>102.78</v>
      </c>
      <c r="BR7" s="71">
        <v>89.03</v>
      </c>
      <c r="BS7" s="71">
        <v>82.99</v>
      </c>
      <c r="BT7" s="71">
        <v>84.99</v>
      </c>
      <c r="BU7" s="71">
        <v>86.03</v>
      </c>
      <c r="BV7" s="71">
        <v>57.08</v>
      </c>
      <c r="BW7" s="71">
        <v>63.06</v>
      </c>
      <c r="BX7" s="71">
        <v>62.5</v>
      </c>
      <c r="BY7" s="71">
        <v>60.59</v>
      </c>
      <c r="BZ7" s="71">
        <v>60</v>
      </c>
      <c r="CA7" s="71">
        <v>57.71</v>
      </c>
      <c r="CB7" s="71">
        <v>114.13</v>
      </c>
      <c r="CC7" s="71">
        <v>133.87</v>
      </c>
      <c r="CD7" s="71">
        <v>145.22999999999999</v>
      </c>
      <c r="CE7" s="71">
        <v>149.25</v>
      </c>
      <c r="CF7" s="71">
        <v>145.35</v>
      </c>
      <c r="CG7" s="71">
        <v>286.86</v>
      </c>
      <c r="CH7" s="71">
        <v>264.77</v>
      </c>
      <c r="CI7" s="71">
        <v>269.33</v>
      </c>
      <c r="CJ7" s="71">
        <v>280.23</v>
      </c>
      <c r="CK7" s="71">
        <v>282.70999999999998</v>
      </c>
      <c r="CL7" s="71">
        <v>286.17</v>
      </c>
      <c r="CM7" s="71">
        <v>79.84</v>
      </c>
      <c r="CN7" s="71">
        <v>75.83</v>
      </c>
      <c r="CO7" s="71">
        <v>73.790000000000006</v>
      </c>
      <c r="CP7" s="71">
        <v>69.930000000000007</v>
      </c>
      <c r="CQ7" s="71">
        <v>71.39</v>
      </c>
      <c r="CR7" s="71">
        <v>57.22</v>
      </c>
      <c r="CS7" s="71">
        <v>59.94</v>
      </c>
      <c r="CT7" s="71">
        <v>59.64</v>
      </c>
      <c r="CU7" s="71">
        <v>58.19</v>
      </c>
      <c r="CV7" s="71">
        <v>56.52</v>
      </c>
      <c r="CW7" s="71">
        <v>56.8</v>
      </c>
      <c r="CX7" s="71">
        <v>100</v>
      </c>
      <c r="CY7" s="71">
        <v>100</v>
      </c>
      <c r="CZ7" s="71">
        <v>100</v>
      </c>
      <c r="DA7" s="71">
        <v>100</v>
      </c>
      <c r="DB7" s="71">
        <v>100</v>
      </c>
      <c r="DC7" s="71">
        <v>67.290000000000006</v>
      </c>
      <c r="DD7" s="71">
        <v>89.66</v>
      </c>
      <c r="DE7" s="71">
        <v>90.63</v>
      </c>
      <c r="DF7" s="71">
        <v>87.8</v>
      </c>
      <c r="DG7" s="71">
        <v>88.43</v>
      </c>
      <c r="DH7" s="71">
        <v>83.38</v>
      </c>
      <c r="DI7" s="71">
        <v>20.190000000000001</v>
      </c>
      <c r="DJ7" s="71">
        <v>21.91</v>
      </c>
      <c r="DK7" s="71">
        <v>23.13</v>
      </c>
      <c r="DL7" s="71">
        <v>23.99</v>
      </c>
      <c r="DM7" s="71">
        <v>24.85</v>
      </c>
      <c r="DN7" s="71">
        <v>16.420000000000002</v>
      </c>
      <c r="DO7" s="71">
        <v>21.11</v>
      </c>
      <c r="DP7" s="71">
        <v>23.76</v>
      </c>
      <c r="DQ7" s="71">
        <v>15.74</v>
      </c>
      <c r="DR7" s="71">
        <v>21.02</v>
      </c>
      <c r="DS7" s="71">
        <v>19.84</v>
      </c>
      <c r="DT7" s="71" t="s">
        <v>102</v>
      </c>
      <c r="DU7" s="71" t="s">
        <v>102</v>
      </c>
      <c r="DV7" s="71" t="s">
        <v>102</v>
      </c>
      <c r="DW7" s="71" t="s">
        <v>102</v>
      </c>
      <c r="DX7" s="71" t="s">
        <v>102</v>
      </c>
      <c r="DY7" s="71" t="s">
        <v>102</v>
      </c>
      <c r="DZ7" s="71" t="s">
        <v>102</v>
      </c>
      <c r="EA7" s="71" t="s">
        <v>102</v>
      </c>
      <c r="EB7" s="71" t="s">
        <v>102</v>
      </c>
      <c r="EC7" s="71" t="s">
        <v>102</v>
      </c>
      <c r="ED7" s="71" t="s">
        <v>102</v>
      </c>
      <c r="EE7" s="71" t="s">
        <v>102</v>
      </c>
      <c r="EF7" s="71" t="s">
        <v>102</v>
      </c>
      <c r="EG7" s="71" t="s">
        <v>102</v>
      </c>
      <c r="EH7" s="71" t="s">
        <v>102</v>
      </c>
      <c r="EI7" s="71" t="s">
        <v>102</v>
      </c>
      <c r="EJ7" s="71" t="s">
        <v>102</v>
      </c>
      <c r="EK7" s="71" t="s">
        <v>102</v>
      </c>
      <c r="EL7" s="71" t="s">
        <v>102</v>
      </c>
      <c r="EM7" s="71" t="s">
        <v>102</v>
      </c>
      <c r="EN7" s="71" t="s">
        <v>102</v>
      </c>
      <c r="EO7" s="71" t="s">
        <v>102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渡部薫</cp:lastModifiedBy>
  <cp:lastPrinted>2023-01-18T08:15:10Z</cp:lastPrinted>
  <dcterms:created xsi:type="dcterms:W3CDTF">2023-01-12T23:49:13Z</dcterms:created>
  <dcterms:modified xsi:type="dcterms:W3CDTF">2023-01-26T01:25:32Z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2023-01-26T01:25:32Z</vt:filetime>
  </property>
</Properties>
</file>