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W:\建設課\05_2022年度\03.　特別会計\05.　決算\09． 経営分析\回答\"/>
    </mc:Choice>
  </mc:AlternateContent>
  <xr:revisionPtr revIDLastSave="0" documentId="13_ncr:1_{4CBC517F-778F-4516-B3B0-53615D969295}" xr6:coauthVersionLast="47" xr6:coauthVersionMax="47" xr10:uidLastSave="{00000000-0000-0000-0000-000000000000}"/>
  <workbookProtection workbookAlgorithmName="SHA-512" workbookHashValue="ge+gI/XBEsyNM32W8fYuUGA+XTT6tuWroB4s1UQvBLHh3eTWf5bztYOWRdfqVm9WVGQ8G4Q9dagJws9Updi6Nw==" workbookSaltValue="7uWU2/OZmsVith14rTNid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P10" i="4"/>
  <c r="I10" i="4"/>
  <c r="B10" i="4"/>
  <c r="AT8" i="4"/>
  <c r="AL8" i="4"/>
  <c r="W8" i="4"/>
  <c r="P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<sst xmlns="http://schemas.openxmlformats.org/spreadsheetml/2006/main" count="236" uniqueCount="121">
  <si>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</si>
  <si>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</si>
  <si>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</si>
  <si>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</si>
  <si>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</si>
  <si>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</si>
  <si>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</si>
  <si>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</si>
  <si>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</si>
  <si>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</si>
  <si>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</si>
  <si>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</si>
  <si>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</si>
  <si>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</si>
  <si>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</si>
  <si>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</si>
  <si>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</si>
  <si>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</si>
  <si>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</si>
  <si>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</si>
  <si>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</si>
  <si>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</si>
  <si>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</si>
  <si>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</si>
  <si>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</si>
  <si>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</si>
  <si>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</si>
  <si>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</si>
  <si>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</si>
  <si>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</si>
  <si>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</si>
  <si>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</si>
  <si>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</si>
  <si>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</si>
  <si>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</si>
  <si>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</si>
  <si>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</si>
  <si>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</si>
  <si>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</si>
  <si>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</si>
  <si>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</si>
  <si>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</si>
  <si>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</si>
  <si>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</si>
  <si>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</si>
  <si>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</si>
  <si>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</si>
  <si>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</si>
  <si>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</si>
  <si>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</si>
  <si>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</si>
  <si>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</si>
  <si>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</si>
  <si>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</si>
  <si>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</si>
  <si>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</si>
  <si>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</si>
  <si>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</si>
  <si>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</si>
  <si>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</si>
  <si>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</si>
  <si>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</si>
  <si>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</si>
  <si>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</si>
  <si>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</si>
  <si>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</si>
  <si>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</si>
  <si>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</si>
  <si>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</si>
  <si>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</si>
  <si>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</si>
  <si>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</si>
  <si>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</si>
  <si>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</si>
  <si>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</si>
  <si>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</si>
  <si>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</si>
  <si>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</si>
  <si>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</si>
  <si>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</si>
  <si>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</si>
  <si>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</si>
  <si>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</si>
  <si>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</si>
  <si>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</si>
  <si>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</si>
  <si>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</si>
  <si>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</si>
  <si>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</si>
  <si>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</si>
  <si>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</si>
  <si>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</si>
  <si>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</si>
  <si>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</si>
  <si>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</si>
  <si>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</si>
  <si>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</si>
  <si>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</si>
  <si>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</si>
  <si>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</si>
  <si>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</si>
  <si>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</si>
  <si>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</si>
  <si>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</si>
  <si>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</si>
  <si>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</si>
  <si>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</si>
  <si>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</si>
  <si>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</si>
  <si>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</si>
  <si>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</si>
  <si>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</si>
  <si>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</si>
  <si>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</si>
  <si>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</si>
  <si>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</si>
  <si>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</si>
  <si>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</si>
  <si>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簡易排水事業の財源は、料金収入、一般会計繰入金、前年度の繰越金のみで、事業規模も小さいため数値への影響が大きい。
前年度と比較すると徴収を強化し滞納圧縮に努め、料金収入が増加したことで経費回収率が高くなっている。
また、支出に対して料金収入だけで賄うことができないため、一般会計繰入金に頼っている状況。</t>
    <rPh sb="0" eb="2">
      <t>カンイ</t>
    </rPh>
    <rPh sb="2" eb="4">
      <t>ハイスイ</t>
    </rPh>
    <rPh sb="4" eb="6">
      <t>ジギョウ</t>
    </rPh>
    <rPh sb="7" eb="9">
      <t>ザイゲン</t>
    </rPh>
    <rPh sb="11" eb="13">
      <t>リョウキン</t>
    </rPh>
    <rPh sb="13" eb="15">
      <t>シュウニュウ</t>
    </rPh>
    <rPh sb="16" eb="18">
      <t>イッパン</t>
    </rPh>
    <rPh sb="18" eb="20">
      <t>カイケイ</t>
    </rPh>
    <rPh sb="20" eb="22">
      <t>クリイレ</t>
    </rPh>
    <rPh sb="22" eb="23">
      <t>キン</t>
    </rPh>
    <rPh sb="24" eb="27">
      <t>ゼンネンド</t>
    </rPh>
    <rPh sb="28" eb="30">
      <t>クリコシ</t>
    </rPh>
    <rPh sb="30" eb="31">
      <t>キン</t>
    </rPh>
    <rPh sb="35" eb="37">
      <t>ジギョウ</t>
    </rPh>
    <rPh sb="37" eb="39">
      <t>キボ</t>
    </rPh>
    <rPh sb="40" eb="41">
      <t>チイ</t>
    </rPh>
    <rPh sb="45" eb="47">
      <t>スウチ</t>
    </rPh>
    <rPh sb="49" eb="51">
      <t>エイキョウ</t>
    </rPh>
    <rPh sb="52" eb="53">
      <t>オオ</t>
    </rPh>
    <rPh sb="57" eb="60">
      <t>ゼンネンド</t>
    </rPh>
    <rPh sb="61" eb="63">
      <t>ヒカク</t>
    </rPh>
    <rPh sb="66" eb="68">
      <t>チョウシュウ</t>
    </rPh>
    <rPh sb="69" eb="71">
      <t>キョウカ</t>
    </rPh>
    <rPh sb="72" eb="74">
      <t>タイノウ</t>
    </rPh>
    <rPh sb="74" eb="76">
      <t>アッシュク</t>
    </rPh>
    <rPh sb="77" eb="78">
      <t>ツト</t>
    </rPh>
    <rPh sb="80" eb="82">
      <t>リョウキン</t>
    </rPh>
    <rPh sb="82" eb="84">
      <t>シュウニュウ</t>
    </rPh>
    <rPh sb="85" eb="87">
      <t>ゾウカ</t>
    </rPh>
    <rPh sb="92" eb="94">
      <t>ケイヒ</t>
    </rPh>
    <rPh sb="94" eb="96">
      <t>カイシュウ</t>
    </rPh>
    <rPh sb="96" eb="97">
      <t>リツ</t>
    </rPh>
    <rPh sb="98" eb="99">
      <t>タカ</t>
    </rPh>
    <rPh sb="110" eb="112">
      <t>シシュツ</t>
    </rPh>
    <rPh sb="113" eb="114">
      <t>タイ</t>
    </rPh>
    <rPh sb="116" eb="118">
      <t>リョウキン</t>
    </rPh>
    <rPh sb="118" eb="120">
      <t>シュウニュウ</t>
    </rPh>
    <rPh sb="123" eb="124">
      <t>マカナ</t>
    </rPh>
    <rPh sb="135" eb="137">
      <t>イッパン</t>
    </rPh>
    <rPh sb="137" eb="139">
      <t>カイケイ</t>
    </rPh>
    <rPh sb="139" eb="141">
      <t>クリイレ</t>
    </rPh>
    <rPh sb="141" eb="142">
      <t>キン</t>
    </rPh>
    <rPh sb="143" eb="144">
      <t>タヨ</t>
    </rPh>
    <rPh sb="148" eb="150">
      <t>ジョウキョウ</t>
    </rPh>
    <phoneticPr fontId="4"/>
  </si>
  <si>
    <t>供用開始から20年以上が経過しているため、施設等の状況を把握し計画的に管理していく必要がある。</t>
    <rPh sb="0" eb="2">
      <t>キョウヨウ</t>
    </rPh>
    <rPh sb="2" eb="4">
      <t>カイシ</t>
    </rPh>
    <rPh sb="8" eb="9">
      <t>ネン</t>
    </rPh>
    <rPh sb="9" eb="11">
      <t>イジョウ</t>
    </rPh>
    <rPh sb="12" eb="14">
      <t>ケイカ</t>
    </rPh>
    <rPh sb="21" eb="23">
      <t>シセツ</t>
    </rPh>
    <rPh sb="23" eb="24">
      <t>トウ</t>
    </rPh>
    <rPh sb="25" eb="27">
      <t>ジョウキョウ</t>
    </rPh>
    <rPh sb="28" eb="30">
      <t>ハアク</t>
    </rPh>
    <rPh sb="31" eb="33">
      <t>ケイカク</t>
    </rPh>
    <rPh sb="33" eb="34">
      <t>テキ</t>
    </rPh>
    <rPh sb="35" eb="37">
      <t>カンリ</t>
    </rPh>
    <rPh sb="41" eb="43">
      <t>ヒツヨウ</t>
    </rPh>
    <phoneticPr fontId="4"/>
  </si>
  <si>
    <t>簡易排水事業は、規模が小さく料金収入だけでは施設の維持管理ができず一般会計繰入金に頼っている状況にあるため、事業の見直し（料金改定など）を行い、一般会計繰入金を減らしていく必要があると考える。</t>
    <rPh sb="0" eb="2">
      <t>カンイ</t>
    </rPh>
    <rPh sb="2" eb="4">
      <t>ハイスイ</t>
    </rPh>
    <rPh sb="4" eb="6">
      <t>ジギョウ</t>
    </rPh>
    <rPh sb="8" eb="10">
      <t>キボ</t>
    </rPh>
    <rPh sb="11" eb="12">
      <t>チイ</t>
    </rPh>
    <rPh sb="14" eb="16">
      <t>リョウキン</t>
    </rPh>
    <rPh sb="16" eb="18">
      <t>シュウニュウ</t>
    </rPh>
    <rPh sb="22" eb="24">
      <t>シセツ</t>
    </rPh>
    <rPh sb="25" eb="27">
      <t>イジ</t>
    </rPh>
    <rPh sb="27" eb="29">
      <t>カンリ</t>
    </rPh>
    <rPh sb="33" eb="35">
      <t>イッパン</t>
    </rPh>
    <rPh sb="35" eb="37">
      <t>カイケイ</t>
    </rPh>
    <rPh sb="37" eb="39">
      <t>クリイレ</t>
    </rPh>
    <rPh sb="39" eb="40">
      <t>キン</t>
    </rPh>
    <rPh sb="41" eb="42">
      <t>タヨ</t>
    </rPh>
    <rPh sb="46" eb="48">
      <t>ジョウキョウ</t>
    </rPh>
    <rPh sb="54" eb="56">
      <t>ジギョウ</t>
    </rPh>
    <rPh sb="57" eb="59">
      <t>ミナオ</t>
    </rPh>
    <rPh sb="61" eb="63">
      <t>リョウキン</t>
    </rPh>
    <rPh sb="63" eb="65">
      <t>カイテイ</t>
    </rPh>
    <rPh sb="69" eb="70">
      <t>オコナ</t>
    </rPh>
    <rPh sb="72" eb="74">
      <t>イッパン</t>
    </rPh>
    <rPh sb="74" eb="76">
      <t>カイケイ</t>
    </rPh>
    <rPh sb="76" eb="78">
      <t>クリイレ</t>
    </rPh>
    <rPh sb="78" eb="79">
      <t>キン</t>
    </rPh>
    <rPh sb="80" eb="81">
      <t>ヘ</t>
    </rPh>
    <rPh sb="86" eb="88">
      <t>ヒツヨウ</t>
    </rPh>
    <rPh sb="92" eb="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</si>
</sst>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C-4EB2-A61F-D705EB57CC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1C-4EB2-A61F-D705EB57CC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20</c:v>
                </c:pt>
                <c:pt idx="1">
                  <c:v>17.5</c:v>
                </c:pt>
                <c:pt idx="2">
                  <c:v>17.5</c:v>
                </c:pt>
                <c:pt idx="3">
                  <c:v>20</c:v>
                </c:pt>
                <c:pt idx="4">
                  <c:v>17.5</c:v>
                </c:pt>
              </c:numCache>
            </c:numRef>
          </c:val>
          <c:extLst>
            <c:ext xmlns:c16="http://schemas.microsoft.com/office/drawing/2014/chart" uri="{C3380CC4-5D6E-409C-BE32-E72D297353CC}">
              <c16:uniqueId val="{00000000-FA7D-4DB1-92F2-DAC2CB20E3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FA7D-4DB1-92F2-DAC2CB20E3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c:v>
                </c:pt>
                <c:pt idx="1">
                  <c:v>87.5</c:v>
                </c:pt>
                <c:pt idx="2">
                  <c:v>88.89</c:v>
                </c:pt>
                <c:pt idx="3">
                  <c:v>88.89</c:v>
                </c:pt>
                <c:pt idx="4">
                  <c:v>88.89</c:v>
                </c:pt>
              </c:numCache>
            </c:numRef>
          </c:val>
          <c:extLst>
            <c:ext xmlns:c16="http://schemas.microsoft.com/office/drawing/2014/chart" uri="{C3380CC4-5D6E-409C-BE32-E72D297353CC}">
              <c16:uniqueId val="{00000000-FD0F-4163-8305-E0E73D8A2C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FD0F-4163-8305-E0E73D8A2C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100.83</c:v>
                </c:pt>
                <c:pt idx="1">
                  <c:v>99.14</c:v>
                </c:pt>
                <c:pt idx="2">
                  <c:v>99.51</c:v>
                </c:pt>
                <c:pt idx="3">
                  <c:v>100.34</c:v>
                </c:pt>
                <c:pt idx="4">
                  <c:v>100</c:v>
                </c:pt>
              </c:numCache>
            </c:numRef>
          </c:val>
          <c:extLst>
            <c:ext xmlns:c16="http://schemas.microsoft.com/office/drawing/2014/chart" uri="{C3380CC4-5D6E-409C-BE32-E72D297353CC}">
              <c16:uniqueId val="{00000000-DF80-43D1-A7F6-BB1E7887F9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80-43D1-A7F6-BB1E7887F9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6-45DC-853C-F317F667CA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6-45DC-853C-F317F667CA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6A-43D6-8D93-89208687EA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A-43D6-8D93-89208687EA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3-4C45-BEB5-506B40D89C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3-4C45-BEB5-506B40D89C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5E-475D-BCFA-719E1E346C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E-475D-BCFA-719E1E346C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E2-4FCB-B972-6B7FF6B066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4FE2-4FCB-B972-6B7FF6B066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13.15</c:v>
                </c:pt>
                <c:pt idx="1">
                  <c:v>21.6</c:v>
                </c:pt>
                <c:pt idx="2">
                  <c:v>19.43</c:v>
                </c:pt>
                <c:pt idx="3">
                  <c:v>15.82</c:v>
                </c:pt>
                <c:pt idx="4">
                  <c:v>25.53</c:v>
                </c:pt>
              </c:numCache>
            </c:numRef>
          </c:val>
          <c:extLst>
            <c:ext xmlns:c16="http://schemas.microsoft.com/office/drawing/2014/chart" uri="{C3380CC4-5D6E-409C-BE32-E72D297353CC}">
              <c16:uniqueId val="{00000000-7B0C-456E-BE8E-FE0950850F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7B0C-456E-BE8E-FE0950850F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1145.3800000000001</c:v>
                </c:pt>
                <c:pt idx="1">
                  <c:v>762.2</c:v>
                </c:pt>
                <c:pt idx="2">
                  <c:v>739.05</c:v>
                </c:pt>
                <c:pt idx="3">
                  <c:v>747.59</c:v>
                </c:pt>
                <c:pt idx="4">
                  <c:v>770.48</c:v>
                </c:pt>
              </c:numCache>
            </c:numRef>
          </c:val>
          <c:extLst>
            <c:ext xmlns:c16="http://schemas.microsoft.com/office/drawing/2014/chart" uri="{C3380CC4-5D6E-409C-BE32-E72D297353CC}">
              <c16:uniqueId val="{00000000-4EFA-42F1-B8EA-9F0C5755FC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4EFA-42F1-B8EA-9F0C5755FC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北塩原村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2591</v>
      </c>
      <c r="AM8" s="42"/>
      <c r="AN8" s="42"/>
      <c r="AO8" s="42"/>
      <c r="AP8" s="42"/>
      <c r="AQ8" s="42"/>
      <c r="AR8" s="42"/>
      <c r="AS8" s="42"/>
      <c r="AT8" s="35">
        <f>データ!T6</f>
        <v>234.08</v>
      </c>
      <c r="AU8" s="35"/>
      <c r="AV8" s="35"/>
      <c r="AW8" s="35"/>
      <c r="AX8" s="35"/>
      <c r="AY8" s="35"/>
      <c r="AZ8" s="35"/>
      <c r="BA8" s="35"/>
      <c r="BB8" s="35">
        <f>データ!U6</f>
        <v>11.07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1.07</v>
      </c>
      <c r="Q10" s="35"/>
      <c r="R10" s="35"/>
      <c r="S10" s="35"/>
      <c r="T10" s="35"/>
      <c r="U10" s="35"/>
      <c r="V10" s="35"/>
      <c r="W10" s="35">
        <f>データ!Q6</f>
        <v>127.05</v>
      </c>
      <c r="X10" s="35"/>
      <c r="Y10" s="35"/>
      <c r="Z10" s="35"/>
      <c r="AA10" s="35"/>
      <c r="AB10" s="35"/>
      <c r="AC10" s="35"/>
      <c r="AD10" s="42">
        <f>データ!R6</f>
        <v>2695</v>
      </c>
      <c r="AE10" s="42"/>
      <c r="AF10" s="42"/>
      <c r="AG10" s="42"/>
      <c r="AH10" s="42"/>
      <c r="AI10" s="42"/>
      <c r="AJ10" s="42"/>
      <c r="AK10" s="2"/>
      <c r="AL10" s="42">
        <f>データ!V6</f>
        <v>27</v>
      </c>
      <c r="AM10" s="42"/>
      <c r="AN10" s="42"/>
      <c r="AO10" s="42"/>
      <c r="AP10" s="42"/>
      <c r="AQ10" s="42"/>
      <c r="AR10" s="42"/>
      <c r="AS10" s="42"/>
      <c r="AT10" s="35">
        <f>データ!W6</f>
        <v>0.08</v>
      </c>
      <c r="AU10" s="35"/>
      <c r="AV10" s="35"/>
      <c r="AW10" s="35"/>
      <c r="AX10" s="35"/>
      <c r="AY10" s="35"/>
      <c r="AZ10" s="35"/>
      <c r="BA10" s="35"/>
      <c r="BB10" s="35">
        <f>データ!X6</f>
        <v>337.5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【113.17】</v>
      </c>
      <c r="I86" s="12" t="str">
        <f>データ!CA6</f>
        <v>【31.60】</v>
      </c>
      <c r="J86" s="12" t="str">
        <f>データ!CL6</f>
        <v>【596.93】</v>
      </c>
      <c r="K86" s="12" t="str">
        <f>データ!CW6</f>
        <v>【24.44】</v>
      </c>
      <c r="L86" s="12" t="str">
        <f>データ!DH6</f>
        <v>【95.52】</v>
      </c>
      <c r="M86" s="12" t="s">
        <v>45</v>
      </c>
      <c r="N86" s="12" t="s">
        <v>43</v>
      </c>
      <c r="O86" s="12" t="str">
        <f>データ!EO6</f>
        <v>【0.00】</v>
      </c>
    </row>
  </sheetData>
  <sheetProtection algorithmName="SHA-512" hashValue="6QaMcidFlRA0Hrocj+CO087xXcElpj6D+cb/KhoivHhk3PrAAJdJ8MpGcUMvR7gofL7tVRU8JgQyDzm9ei4whQ==" saltValue="OtYjjvaLxAHRUh0ufeHtB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74021</v>
      </c>
      <c r="D6" s="19">
        <f t="shared" si="3"/>
        <v>47</v>
      </c>
      <c r="E6" s="19">
        <f t="shared" si="3"/>
        <v>17</v>
      </c>
      <c r="F6" s="19">
        <f t="shared" si="3"/>
        <v>8</v>
      </c>
      <c r="G6" s="19">
        <f t="shared" si="3"/>
        <v>0</v>
      </c>
      <c r="H6" s="19" t="str">
        <f t="shared" si="3"/>
        <v>福島県　北塩原村</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1.07</v>
      </c>
      <c r="Q6" s="20">
        <f t="shared" si="3"/>
        <v>127.05</v>
      </c>
      <c r="R6" s="20">
        <f t="shared" si="3"/>
        <v>2695</v>
      </c>
      <c r="S6" s="20">
        <f t="shared" si="3"/>
        <v>2591</v>
      </c>
      <c r="T6" s="20">
        <f t="shared" si="3"/>
        <v>234.08</v>
      </c>
      <c r="U6" s="20">
        <f t="shared" si="3"/>
        <v>11.07</v>
      </c>
      <c r="V6" s="20">
        <f t="shared" si="3"/>
        <v>27</v>
      </c>
      <c r="W6" s="20">
        <f t="shared" si="3"/>
        <v>0.08</v>
      </c>
      <c r="X6" s="20">
        <f t="shared" si="3"/>
        <v>337.5</v>
      </c>
      <c r="Y6" s="21">
        <f>IF(Y7="",NA(),Y7)</f>
        <v>100.83</v>
      </c>
      <c r="Z6" s="21">
        <f t="shared" ref="Z6:AH6" si="4">IF(Z7="",NA(),Z7)</f>
        <v>99.14</v>
      </c>
      <c r="AA6" s="21">
        <f t="shared" si="4"/>
        <v>99.51</v>
      </c>
      <c r="AB6" s="21">
        <f t="shared" si="4"/>
        <v>100.34</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243.02</v>
      </c>
      <c r="BL6" s="21">
        <f t="shared" si="7"/>
        <v>196.19</v>
      </c>
      <c r="BM6" s="21">
        <f t="shared" si="7"/>
        <v>129.4</v>
      </c>
      <c r="BN6" s="21">
        <f t="shared" si="7"/>
        <v>126.26</v>
      </c>
      <c r="BO6" s="21">
        <f t="shared" si="7"/>
        <v>113.17</v>
      </c>
      <c r="BP6" s="20" t="str">
        <f>IF(BP7="","",IF(BP7="-","【-】","【"&amp;SUBSTITUTE(TEXT(BP7,"#,##0.00"),"-","△")&amp;"】"))</f>
        <v>【113.17】</v>
      </c>
      <c r="BQ6" s="21">
        <f>IF(BQ7="",NA(),BQ7)</f>
        <v>13.15</v>
      </c>
      <c r="BR6" s="21">
        <f t="shared" ref="BR6:BZ6" si="8">IF(BR7="",NA(),BR7)</f>
        <v>21.6</v>
      </c>
      <c r="BS6" s="21">
        <f t="shared" si="8"/>
        <v>19.43</v>
      </c>
      <c r="BT6" s="21">
        <f t="shared" si="8"/>
        <v>15.82</v>
      </c>
      <c r="BU6" s="21">
        <f t="shared" si="8"/>
        <v>25.53</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1145.3800000000001</v>
      </c>
      <c r="CC6" s="21">
        <f t="shared" ref="CC6:CK6" si="9">IF(CC7="",NA(),CC7)</f>
        <v>762.2</v>
      </c>
      <c r="CD6" s="21">
        <f t="shared" si="9"/>
        <v>739.05</v>
      </c>
      <c r="CE6" s="21">
        <f t="shared" si="9"/>
        <v>747.59</v>
      </c>
      <c r="CF6" s="21">
        <f t="shared" si="9"/>
        <v>770.48</v>
      </c>
      <c r="CG6" s="21">
        <f t="shared" si="9"/>
        <v>456.7</v>
      </c>
      <c r="CH6" s="21">
        <f t="shared" si="9"/>
        <v>485</v>
      </c>
      <c r="CI6" s="21">
        <f t="shared" si="9"/>
        <v>501.56</v>
      </c>
      <c r="CJ6" s="21">
        <f t="shared" si="9"/>
        <v>528.78</v>
      </c>
      <c r="CK6" s="21">
        <f t="shared" si="9"/>
        <v>596.92999999999995</v>
      </c>
      <c r="CL6" s="20" t="str">
        <f>IF(CL7="","",IF(CL7="-","【-】","【"&amp;SUBSTITUTE(TEXT(CL7,"#,##0.00"),"-","△")&amp;"】"))</f>
        <v>【596.93】</v>
      </c>
      <c r="CM6" s="21">
        <f>IF(CM7="",NA(),CM7)</f>
        <v>20</v>
      </c>
      <c r="CN6" s="21">
        <f t="shared" ref="CN6:CV6" si="10">IF(CN7="",NA(),CN7)</f>
        <v>17.5</v>
      </c>
      <c r="CO6" s="21">
        <f t="shared" si="10"/>
        <v>17.5</v>
      </c>
      <c r="CP6" s="21">
        <f t="shared" si="10"/>
        <v>20</v>
      </c>
      <c r="CQ6" s="21">
        <f t="shared" si="10"/>
        <v>17.5</v>
      </c>
      <c r="CR6" s="21">
        <f t="shared" si="10"/>
        <v>27.26</v>
      </c>
      <c r="CS6" s="21">
        <f t="shared" si="10"/>
        <v>27.09</v>
      </c>
      <c r="CT6" s="21">
        <f t="shared" si="10"/>
        <v>26.64</v>
      </c>
      <c r="CU6" s="21">
        <f t="shared" si="10"/>
        <v>26.11</v>
      </c>
      <c r="CV6" s="21">
        <f t="shared" si="10"/>
        <v>24.44</v>
      </c>
      <c r="CW6" s="20" t="str">
        <f>IF(CW7="","",IF(CW7="-","【-】","【"&amp;SUBSTITUTE(TEXT(CW7,"#,##0.00"),"-","△")&amp;"】"))</f>
        <v>【24.44】</v>
      </c>
      <c r="CX6" s="21">
        <f>IF(CX7="",NA(),CX7)</f>
        <v>88</v>
      </c>
      <c r="CY6" s="21">
        <f t="shared" ref="CY6:DG6" si="11">IF(CY7="",NA(),CY7)</f>
        <v>87.5</v>
      </c>
      <c r="CZ6" s="21">
        <f t="shared" si="11"/>
        <v>88.89</v>
      </c>
      <c r="DA6" s="21">
        <f t="shared" si="11"/>
        <v>88.89</v>
      </c>
      <c r="DB6" s="21">
        <f t="shared" si="11"/>
        <v>88.89</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74021</v>
      </c>
      <c r="D7" s="23">
        <v>47</v>
      </c>
      <c r="E7" s="23">
        <v>17</v>
      </c>
      <c r="F7" s="23">
        <v>8</v>
      </c>
      <c r="G7" s="23">
        <v>0</v>
      </c>
      <c r="H7" s="23" t="s">
        <v>99</v>
      </c>
      <c r="I7" s="23" t="s">
        <v>100</v>
      </c>
      <c r="J7" s="23" t="s">
        <v>101</v>
      </c>
      <c r="K7" s="23" t="s">
        <v>102</v>
      </c>
      <c r="L7" s="23" t="s">
        <v>103</v>
      </c>
      <c r="M7" s="23" t="s">
        <v>104</v>
      </c>
      <c r="N7" s="24" t="s">
        <v>105</v>
      </c>
      <c r="O7" s="24" t="s">
        <v>106</v>
      </c>
      <c r="P7" s="24">
        <v>1.07</v>
      </c>
      <c r="Q7" s="24">
        <v>127.05</v>
      </c>
      <c r="R7" s="24">
        <v>2695</v>
      </c>
      <c r="S7" s="24">
        <v>2591</v>
      </c>
      <c r="T7" s="24">
        <v>234.08</v>
      </c>
      <c r="U7" s="24">
        <v>11.07</v>
      </c>
      <c r="V7" s="24">
        <v>27</v>
      </c>
      <c r="W7" s="24">
        <v>0.08</v>
      </c>
      <c r="X7" s="24">
        <v>337.5</v>
      </c>
      <c r="Y7" s="24">
        <v>100.83</v>
      </c>
      <c r="Z7" s="24">
        <v>99.14</v>
      </c>
      <c r="AA7" s="24">
        <v>99.51</v>
      </c>
      <c r="AB7" s="24">
        <v>100.34</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243.02</v>
      </c>
      <c r="BL7" s="24">
        <v>196.19</v>
      </c>
      <c r="BM7" s="24">
        <v>129.4</v>
      </c>
      <c r="BN7" s="24">
        <v>126.26</v>
      </c>
      <c r="BO7" s="24">
        <v>113.17</v>
      </c>
      <c r="BP7" s="24">
        <v>113.17</v>
      </c>
      <c r="BQ7" s="24">
        <v>13.15</v>
      </c>
      <c r="BR7" s="24">
        <v>21.6</v>
      </c>
      <c r="BS7" s="24">
        <v>19.43</v>
      </c>
      <c r="BT7" s="24">
        <v>15.82</v>
      </c>
      <c r="BU7" s="24">
        <v>25.53</v>
      </c>
      <c r="BV7" s="24">
        <v>41.35</v>
      </c>
      <c r="BW7" s="24">
        <v>39.07</v>
      </c>
      <c r="BX7" s="24">
        <v>38.409999999999997</v>
      </c>
      <c r="BY7" s="24">
        <v>35.869999999999997</v>
      </c>
      <c r="BZ7" s="24">
        <v>31.6</v>
      </c>
      <c r="CA7" s="24">
        <v>31.6</v>
      </c>
      <c r="CB7" s="24">
        <v>1145.3800000000001</v>
      </c>
      <c r="CC7" s="24">
        <v>762.2</v>
      </c>
      <c r="CD7" s="24">
        <v>739.05</v>
      </c>
      <c r="CE7" s="24">
        <v>747.59</v>
      </c>
      <c r="CF7" s="24">
        <v>770.48</v>
      </c>
      <c r="CG7" s="24">
        <v>456.7</v>
      </c>
      <c r="CH7" s="24">
        <v>485</v>
      </c>
      <c r="CI7" s="24">
        <v>501.56</v>
      </c>
      <c r="CJ7" s="24">
        <v>528.78</v>
      </c>
      <c r="CK7" s="24">
        <v>596.92999999999995</v>
      </c>
      <c r="CL7" s="24">
        <v>596.92999999999995</v>
      </c>
      <c r="CM7" s="24">
        <v>20</v>
      </c>
      <c r="CN7" s="24">
        <v>17.5</v>
      </c>
      <c r="CO7" s="24">
        <v>17.5</v>
      </c>
      <c r="CP7" s="24">
        <v>20</v>
      </c>
      <c r="CQ7" s="24">
        <v>17.5</v>
      </c>
      <c r="CR7" s="24">
        <v>27.26</v>
      </c>
      <c r="CS7" s="24">
        <v>27.09</v>
      </c>
      <c r="CT7" s="24">
        <v>26.64</v>
      </c>
      <c r="CU7" s="24">
        <v>26.11</v>
      </c>
      <c r="CV7" s="24">
        <v>24.44</v>
      </c>
      <c r="CW7" s="24">
        <v>24.44</v>
      </c>
      <c r="CX7" s="24">
        <v>88</v>
      </c>
      <c r="CY7" s="24">
        <v>87.5</v>
      </c>
      <c r="CZ7" s="24">
        <v>88.89</v>
      </c>
      <c r="DA7" s="24">
        <v>88.89</v>
      </c>
      <c r="DB7" s="24">
        <v>88.89</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