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ItpEvH13gEayrP+tm8joZSz0Q1U44eR6GyuxSChPeDyayAT86ezixjDBxfgwO7KW6crT+9kdboX3diUsQFpWw==" workbookSaltValue="s79iQswgvz8GgYRvOzGnG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<sst xmlns="http://schemas.openxmlformats.org/spreadsheetml/2006/main" xmlns:r="http://schemas.openxmlformats.org/officeDocument/2006/relationships" count="115" uniqueCount="115">
  <si>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</si>
  <si>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</si>
  <si>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</si>
  <si>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</si>
  <si>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</si>
  <si>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</si>
  <si>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</si>
  <si>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</si>
  <si>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</si>
  <si>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</si>
  <si>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</si>
  <si>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</si>
  <si>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</si>
  <si>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</si>
  <si>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</si>
  <si>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</si>
  <si>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</si>
  <si>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</si>
  <si>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</si>
  <si>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</si>
  <si>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</si>
  <si>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</si>
  <si>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</si>
  <si>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</si>
  <si>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</si>
  <si>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</si>
  <si>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</si>
  <si>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</si>
  <si>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</si>
  <si>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</si>
  <si>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</si>
  <si>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</si>
  <si>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</si>
  <si>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</si>
  <si>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</si>
  <si>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</si>
  <si>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</si>
  <si>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</si>
  <si>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</si>
  <si>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</si>
  <si>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</si>
  <si>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</si>
  <si>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</si>
  <si>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</si>
  <si>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</si>
  <si>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</si>
  <si>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</si>
  <si>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</si>
  <si>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</si>
  <si>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</si>
  <si>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</si>
  <si>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</si>
  <si>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</si>
  <si>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</si>
  <si>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</si>
  <si>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</si>
  <si>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当町では、浄化槽など個別排水処理が下水道事業の整備の一選択として認められているので、地区の特性に合わせ集合処理と個別排水処理を組み合わせて下水道事業を行っている。
個別排水処理である当該事業は、経営状況も安定しており良好である。</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</si>
  <si>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</si>
  <si>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</si>
  <si>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</si>
  <si>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</si>
  <si>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</si>
  <si>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</si>
  <si>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</si>
  <si>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</si>
  <si>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</si>
  <si>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</si>
  <si>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</si>
  <si>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</si>
  <si>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</si>
  <si>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</si>
  <si>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</si>
  <si>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</si>
  <si>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</si>
  <si>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</si>
  <si>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</si>
  <si>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</si>
  <si>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</si>
  <si>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</si>
  <si>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</si>
  <si>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</si>
  <si>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</si>
  <si>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</si>
  <si>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</si>
  <si>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</si>
  <si>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</si>
  <si>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</si>
  <si>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</si>
  <si>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</si>
  <si>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</si>
  <si>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</si>
  <si>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</si>
  <si>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</si>
  <si>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</si>
  <si>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</si>
  <si>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</si>
  <si>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</si>
  <si>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</si>
  <si>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</si>
  <si>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</si>
  <si>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</si>
  <si>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</si>
  <si>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</si>
  <si>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</si>
  <si>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</si>
  <si>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</si>
  <si>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</si>
  <si>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</si>
  <si>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</si>
  <si>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</si>
  <si>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</si>
  <si>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</si>
  <si>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</si>
  <si>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①経常収支についてはここ数年、80％前後で推移している。今後、料金改定を視野に状況を注視したい。
②累積欠損については、短期間での改善は難しいが、悪化させないよう経営努力を行う。
③流動比率は100％を下回っている状態となっているので、早急に経営改善するよう、対策をとりたい。
⑤経費回収率が100％を切っているので、悪化させないようさらなる経営努力を行う。
⑥汚水処理原価については全国平均と比べて低く、良好な状況にある。
⑦施設の利用率について、汚水処理量からの算出のため、70％台であるが、設置した浄化槽はほぼ100％稼働している。
⑧水洗化率については、統計上100％であるが、事業対象地区にはみなし浄化槽が多数あるので、今後もさらなる浄化槽の設置が必要である。</t>
    <rPh sb="101" eb="103">
      <t>シタマワ</t>
    </rPh>
    <rPh sb="107" eb="109">
      <t>ジョウタイ</t>
    </rPh>
    <rPh sb="118" eb="120">
      <t>ソウキュウ</t>
    </rPh>
    <rPh sb="121" eb="123">
      <t>ケイエイ</t>
    </rPh>
    <rPh sb="123" eb="125">
      <t>カイゼン</t>
    </rPh>
    <rPh sb="130" eb="132">
      <t>タイサク</t>
    </rPh>
    <phoneticPr fontId="1"/>
  </si>
  <si>
    <t>浄化槽の法定耐用年数は２８年であるが、必要修繕箇所はブロワーに集中され、安価で修繕可能なことから減価償却費が進んでも機能に問題ない。</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</si>
</sst>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77.27</c:v>
                </c:pt>
                <c:pt idx="1">
                  <c:v>76.260000000000005</c:v>
                </c:pt>
                <c:pt idx="2">
                  <c:v>74.239999999999995</c:v>
                </c:pt>
                <c:pt idx="3">
                  <c:v>69.900000000000006</c:v>
                </c:pt>
                <c:pt idx="4">
                  <c:v>70.92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51.71</c:v>
                </c:pt>
                <c:pt idx="1">
                  <c:v>50.56</c:v>
                </c:pt>
                <c:pt idx="2">
                  <c:v>47.35</c:v>
                </c:pt>
                <c:pt idx="3">
                  <c:v>46.36</c:v>
                </c:pt>
                <c:pt idx="4">
                  <c:v>228.91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82.91</c:v>
                </c:pt>
                <c:pt idx="1">
                  <c:v>83.85</c:v>
                </c:pt>
                <c:pt idx="2">
                  <c:v>81.209999999999994</c:v>
                </c:pt>
                <c:pt idx="3">
                  <c:v>83.08</c:v>
                </c:pt>
                <c:pt idx="4">
                  <c:v>82.61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76.89</c:v>
                </c:pt>
                <c:pt idx="1">
                  <c:v>80.040000000000006</c:v>
                </c:pt>
                <c:pt idx="2">
                  <c:v>73</c:v>
                </c:pt>
                <c:pt idx="3">
                  <c:v>84.4</c:v>
                </c:pt>
                <c:pt idx="4">
                  <c:v>78.44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93.87</c:v>
                </c:pt>
                <c:pt idx="1">
                  <c:v>86.84</c:v>
                </c:pt>
                <c:pt idx="2">
                  <c:v>89.75</c:v>
                </c:pt>
                <c:pt idx="3">
                  <c:v>96.14</c:v>
                </c:pt>
                <c:pt idx="4">
                  <c:v>95.6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53.7</c:v>
                </c:pt>
                <c:pt idx="1">
                  <c:v>56.97</c:v>
                </c:pt>
                <c:pt idx="2">
                  <c:v>60.4</c:v>
                </c:pt>
                <c:pt idx="3">
                  <c:v>63.68</c:v>
                </c:pt>
                <c:pt idx="4">
                  <c:v>66.959999999999994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42.61</c:v>
                </c:pt>
                <c:pt idx="1">
                  <c:v>44.22</c:v>
                </c:pt>
                <c:pt idx="2">
                  <c:v>39.64</c:v>
                </c:pt>
                <c:pt idx="3">
                  <c:v>33.75</c:v>
                </c:pt>
                <c:pt idx="4">
                  <c:v>36.21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468.61</c:v>
                </c:pt>
                <c:pt idx="1">
                  <c:v>500.95</c:v>
                </c:pt>
                <c:pt idx="2">
                  <c:v>556.19000000000005</c:v>
                </c:pt>
                <c:pt idx="3">
                  <c:v>590.16999999999996</c:v>
                </c:pt>
                <c:pt idx="4">
                  <c:v>622.21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231.75</c:v>
                </c:pt>
                <c:pt idx="1">
                  <c:v>254.32</c:v>
                </c:pt>
                <c:pt idx="2">
                  <c:v>249.76</c:v>
                </c:pt>
                <c:pt idx="3">
                  <c:v>237</c:v>
                </c:pt>
                <c:pt idx="4">
                  <c:v>257.23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346.96</c:v>
                </c:pt>
                <c:pt idx="1">
                  <c:v>290.07</c:v>
                </c:pt>
                <c:pt idx="2">
                  <c:v>209.84</c:v>
                </c:pt>
                <c:pt idx="3">
                  <c:v>150.83000000000001</c:v>
                </c:pt>
                <c:pt idx="4">
                  <c:v>92.7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322.36</c:v>
                </c:pt>
                <c:pt idx="1">
                  <c:v>277.89</c:v>
                </c:pt>
                <c:pt idx="2">
                  <c:v>256.37</c:v>
                </c:pt>
                <c:pt idx="3">
                  <c:v>135.35</c:v>
                </c:pt>
                <c:pt idx="4">
                  <c:v>150.91999999999999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888.8</c:v>
                </c:pt>
                <c:pt idx="1">
                  <c:v>855.65</c:v>
                </c:pt>
                <c:pt idx="2">
                  <c:v>862.99</c:v>
                </c:pt>
                <c:pt idx="3">
                  <c:v>782.91</c:v>
                </c:pt>
                <c:pt idx="4">
                  <c:v>783.21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95.19</c:v>
                </c:pt>
                <c:pt idx="1">
                  <c:v>79.430000000000007</c:v>
                </c:pt>
                <c:pt idx="2">
                  <c:v>67.900000000000006</c:v>
                </c:pt>
                <c:pt idx="3">
                  <c:v>84.54</c:v>
                </c:pt>
                <c:pt idx="4">
                  <c:v>83.23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52.55</c:v>
                </c:pt>
                <c:pt idx="1">
                  <c:v>52.23</c:v>
                </c:pt>
                <c:pt idx="2">
                  <c:v>50.06</c:v>
                </c:pt>
                <c:pt idx="3">
                  <c:v>49.38</c:v>
                </c:pt>
                <c:pt idx="4">
                  <c:v>48.53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123.21</c:v>
                </c:pt>
                <c:pt idx="1">
                  <c:v>150.01</c:v>
                </c:pt>
                <c:pt idx="2">
                  <c:v>177.47</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292.45</c:v>
                </c:pt>
                <c:pt idx="1">
                  <c:v>294.05</c:v>
                </c:pt>
                <c:pt idx="2">
                  <c:v>309.22000000000003</c:v>
                </c:pt>
                <c:pt idx="3">
                  <c:v>316.97000000000003</c:v>
                </c:pt>
                <c:pt idx="4">
                  <c:v>326.17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5656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8564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51471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54379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5656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8564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51471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54379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565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8286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2007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50647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53554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【232.28】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56462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【155.69】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59369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59369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56462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53554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50647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5808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【35.80】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970135"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3250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D1" workbookViewId="0">
      <selection activeCell="BL83" sqref="BL83"/>
    </sheetView>
  </sheetViews>
  <sheetFormatPr defaultColWidth="2.625" defaultRowHeight="12.7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三春町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16662</v>
      </c>
      <c r="AM8" s="21"/>
      <c r="AN8" s="21"/>
      <c r="AO8" s="21"/>
      <c r="AP8" s="21"/>
      <c r="AQ8" s="21"/>
      <c r="AR8" s="21"/>
      <c r="AS8" s="21"/>
      <c r="AT8" s="7">
        <f>データ!T6</f>
        <v>72.760000000000005</v>
      </c>
      <c r="AU8" s="7"/>
      <c r="AV8" s="7"/>
      <c r="AW8" s="7"/>
      <c r="AX8" s="7"/>
      <c r="AY8" s="7"/>
      <c r="AZ8" s="7"/>
      <c r="BA8" s="7"/>
      <c r="BB8" s="7">
        <f>データ!U6</f>
        <v>229</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-1.1000000000000001</v>
      </c>
      <c r="J10" s="7"/>
      <c r="K10" s="7"/>
      <c r="L10" s="7"/>
      <c r="M10" s="7"/>
      <c r="N10" s="7"/>
      <c r="O10" s="7"/>
      <c r="P10" s="7">
        <f>データ!P6</f>
        <v>2.56</v>
      </c>
      <c r="Q10" s="7"/>
      <c r="R10" s="7"/>
      <c r="S10" s="7"/>
      <c r="T10" s="7"/>
      <c r="U10" s="7"/>
      <c r="V10" s="7"/>
      <c r="W10" s="7">
        <f>データ!Q6</f>
        <v>100</v>
      </c>
      <c r="X10" s="7"/>
      <c r="Y10" s="7"/>
      <c r="Z10" s="7"/>
      <c r="AA10" s="7"/>
      <c r="AB10" s="7"/>
      <c r="AC10" s="7"/>
      <c r="AD10" s="21">
        <f>データ!R6</f>
        <v>2970</v>
      </c>
      <c r="AE10" s="21"/>
      <c r="AF10" s="21"/>
      <c r="AG10" s="21"/>
      <c r="AH10" s="21"/>
      <c r="AI10" s="21"/>
      <c r="AJ10" s="21"/>
      <c r="AK10" s="2"/>
      <c r="AL10" s="21">
        <f>データ!V6</f>
        <v>425</v>
      </c>
      <c r="AM10" s="21"/>
      <c r="AN10" s="21"/>
      <c r="AO10" s="21"/>
      <c r="AP10" s="21"/>
      <c r="AQ10" s="21"/>
      <c r="AR10" s="21"/>
      <c r="AS10" s="21"/>
      <c r="AT10" s="7">
        <f>データ!W6</f>
        <v>59.91</v>
      </c>
      <c r="AU10" s="7"/>
      <c r="AV10" s="7"/>
      <c r="AW10" s="7"/>
      <c r="AX10" s="7"/>
      <c r="AY10" s="7"/>
      <c r="AZ10" s="7"/>
      <c r="BA10" s="7"/>
      <c r="BB10" s="7">
        <f>データ!X6</f>
        <v>7.09</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56</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37</v>
      </c>
      <c r="N84" s="12" t="s">
        <v>53</v>
      </c>
      <c r="O84" s="12" t="s">
        <v>55</v>
      </c>
    </row>
    <row r="85" spans="1:78" hidden="1">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2NyxyrNeEuRD2U01MBhfoPvafroarHcIwZcchoLh5PbqNANaVXZmvY9NyHhkDnX28XB9ch6PT3sseLuVnlYu6Q==" saltValue="N6tCq95uCap3ObSGi8f9c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60</v>
      </c>
      <c r="D3" s="58" t="s">
        <v>61</v>
      </c>
      <c r="E3" s="58" t="s">
        <v>4</v>
      </c>
      <c r="F3" s="58" t="s">
        <v>3</v>
      </c>
      <c r="G3" s="58" t="s">
        <v>25</v>
      </c>
      <c r="H3" s="65" t="s">
        <v>62</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86</v>
      </c>
      <c r="Z5" s="67" t="s">
        <v>87</v>
      </c>
      <c r="AA5" s="67" t="s">
        <v>88</v>
      </c>
      <c r="AB5" s="67" t="s">
        <v>89</v>
      </c>
      <c r="AC5" s="67" t="s">
        <v>90</v>
      </c>
      <c r="AD5" s="67" t="s">
        <v>92</v>
      </c>
      <c r="AE5" s="67" t="s">
        <v>93</v>
      </c>
      <c r="AF5" s="67" t="s">
        <v>94</v>
      </c>
      <c r="AG5" s="67" t="s">
        <v>95</v>
      </c>
      <c r="AH5" s="67" t="s">
        <v>96</v>
      </c>
      <c r="AI5" s="67" t="s">
        <v>45</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8" s="55" customFormat="1">
      <c r="A6" s="56" t="s">
        <v>97</v>
      </c>
      <c r="B6" s="61">
        <f t="shared" ref="B6:X6" si="1">B7</f>
        <v>2021</v>
      </c>
      <c r="C6" s="61">
        <f t="shared" si="1"/>
        <v>75213</v>
      </c>
      <c r="D6" s="61">
        <f t="shared" si="1"/>
        <v>46</v>
      </c>
      <c r="E6" s="61">
        <f t="shared" si="1"/>
        <v>18</v>
      </c>
      <c r="F6" s="61">
        <f t="shared" si="1"/>
        <v>1</v>
      </c>
      <c r="G6" s="61">
        <f t="shared" si="1"/>
        <v>0</v>
      </c>
      <c r="H6" s="61" t="str">
        <f t="shared" si="1"/>
        <v>福島県　三春町</v>
      </c>
      <c r="I6" s="61" t="str">
        <f t="shared" si="1"/>
        <v>法適用</v>
      </c>
      <c r="J6" s="61" t="str">
        <f t="shared" si="1"/>
        <v>下水道事業</v>
      </c>
      <c r="K6" s="61" t="str">
        <f t="shared" si="1"/>
        <v>個別排水処理</v>
      </c>
      <c r="L6" s="61" t="str">
        <f t="shared" si="1"/>
        <v>L2</v>
      </c>
      <c r="M6" s="61" t="str">
        <f t="shared" si="1"/>
        <v>非設置</v>
      </c>
      <c r="N6" s="70" t="str">
        <f t="shared" si="1"/>
        <v>-</v>
      </c>
      <c r="O6" s="70">
        <f t="shared" si="1"/>
        <v>-1.1000000000000001</v>
      </c>
      <c r="P6" s="70">
        <f t="shared" si="1"/>
        <v>2.56</v>
      </c>
      <c r="Q6" s="70">
        <f t="shared" si="1"/>
        <v>100</v>
      </c>
      <c r="R6" s="70">
        <f t="shared" si="1"/>
        <v>2970</v>
      </c>
      <c r="S6" s="70">
        <f t="shared" si="1"/>
        <v>16662</v>
      </c>
      <c r="T6" s="70">
        <f t="shared" si="1"/>
        <v>72.760000000000005</v>
      </c>
      <c r="U6" s="70">
        <f t="shared" si="1"/>
        <v>229</v>
      </c>
      <c r="V6" s="70">
        <f t="shared" si="1"/>
        <v>425</v>
      </c>
      <c r="W6" s="70">
        <f t="shared" si="1"/>
        <v>59.91</v>
      </c>
      <c r="X6" s="70">
        <f t="shared" si="1"/>
        <v>7.09</v>
      </c>
      <c r="Y6" s="78">
        <f t="shared" ref="Y6:AH6" si="2">IF(Y7="",NA(),Y7)</f>
        <v>76.89</v>
      </c>
      <c r="Z6" s="78">
        <f t="shared" si="2"/>
        <v>80.040000000000006</v>
      </c>
      <c r="AA6" s="78">
        <f t="shared" si="2"/>
        <v>73</v>
      </c>
      <c r="AB6" s="78">
        <f t="shared" si="2"/>
        <v>84.4</v>
      </c>
      <c r="AC6" s="78">
        <f t="shared" si="2"/>
        <v>78.44</v>
      </c>
      <c r="AD6" s="78">
        <f t="shared" si="2"/>
        <v>93.87</v>
      </c>
      <c r="AE6" s="78">
        <f t="shared" si="2"/>
        <v>86.84</v>
      </c>
      <c r="AF6" s="78">
        <f t="shared" si="2"/>
        <v>89.75</v>
      </c>
      <c r="AG6" s="78">
        <f t="shared" si="2"/>
        <v>96.14</v>
      </c>
      <c r="AH6" s="78">
        <f t="shared" si="2"/>
        <v>95.6</v>
      </c>
      <c r="AI6" s="70" t="str">
        <f>IF(AI7="","",IF(AI7="-","【-】","【"&amp;SUBSTITUTE(TEXT(AI7,"#,##0.00"),"-","△")&amp;"】"))</f>
        <v>【96.22】</v>
      </c>
      <c r="AJ6" s="78">
        <f t="shared" ref="AJ6:AS6" si="3">IF(AJ7="",NA(),AJ7)</f>
        <v>468.61</v>
      </c>
      <c r="AK6" s="78">
        <f t="shared" si="3"/>
        <v>500.95</v>
      </c>
      <c r="AL6" s="78">
        <f t="shared" si="3"/>
        <v>556.19000000000005</v>
      </c>
      <c r="AM6" s="78">
        <f t="shared" si="3"/>
        <v>590.16999999999996</v>
      </c>
      <c r="AN6" s="78">
        <f t="shared" si="3"/>
        <v>622.21</v>
      </c>
      <c r="AO6" s="78">
        <f t="shared" si="3"/>
        <v>231.75</v>
      </c>
      <c r="AP6" s="78">
        <f t="shared" si="3"/>
        <v>254.32</v>
      </c>
      <c r="AQ6" s="78">
        <f t="shared" si="3"/>
        <v>249.76</v>
      </c>
      <c r="AR6" s="78">
        <f t="shared" si="3"/>
        <v>237</v>
      </c>
      <c r="AS6" s="78">
        <f t="shared" si="3"/>
        <v>257.23</v>
      </c>
      <c r="AT6" s="70" t="str">
        <f>IF(AT7="","",IF(AT7="-","【-】","【"&amp;SUBSTITUTE(TEXT(AT7,"#,##0.00"),"-","△")&amp;"】"))</f>
        <v>【232.28】</v>
      </c>
      <c r="AU6" s="78">
        <f t="shared" ref="AU6:BD6" si="4">IF(AU7="",NA(),AU7)</f>
        <v>346.96</v>
      </c>
      <c r="AV6" s="78">
        <f t="shared" si="4"/>
        <v>290.07</v>
      </c>
      <c r="AW6" s="78">
        <f t="shared" si="4"/>
        <v>209.84</v>
      </c>
      <c r="AX6" s="78">
        <f t="shared" si="4"/>
        <v>150.83000000000001</v>
      </c>
      <c r="AY6" s="78">
        <f t="shared" si="4"/>
        <v>92.7</v>
      </c>
      <c r="AZ6" s="78">
        <f t="shared" si="4"/>
        <v>322.36</v>
      </c>
      <c r="BA6" s="78">
        <f t="shared" si="4"/>
        <v>277.89</v>
      </c>
      <c r="BB6" s="78">
        <f t="shared" si="4"/>
        <v>256.37</v>
      </c>
      <c r="BC6" s="78">
        <f t="shared" si="4"/>
        <v>135.35</v>
      </c>
      <c r="BD6" s="78">
        <f t="shared" si="4"/>
        <v>150.91999999999999</v>
      </c>
      <c r="BE6" s="70" t="str">
        <f>IF(BE7="","",IF(BE7="-","【-】","【"&amp;SUBSTITUTE(TEXT(BE7,"#,##0.00"),"-","△")&amp;"】"))</f>
        <v>【155.69】</v>
      </c>
      <c r="BF6" s="70">
        <f t="shared" ref="BF6:BO6" si="5">IF(BF7="",NA(),BF7)</f>
        <v>0</v>
      </c>
      <c r="BG6" s="70">
        <f t="shared" si="5"/>
        <v>0</v>
      </c>
      <c r="BH6" s="70">
        <f t="shared" si="5"/>
        <v>0</v>
      </c>
      <c r="BI6" s="70">
        <f t="shared" si="5"/>
        <v>0</v>
      </c>
      <c r="BJ6" s="70">
        <f t="shared" si="5"/>
        <v>0</v>
      </c>
      <c r="BK6" s="78">
        <f t="shared" si="5"/>
        <v>888.8</v>
      </c>
      <c r="BL6" s="78">
        <f t="shared" si="5"/>
        <v>855.65</v>
      </c>
      <c r="BM6" s="78">
        <f t="shared" si="5"/>
        <v>862.99</v>
      </c>
      <c r="BN6" s="78">
        <f t="shared" si="5"/>
        <v>782.91</v>
      </c>
      <c r="BO6" s="78">
        <f t="shared" si="5"/>
        <v>783.21</v>
      </c>
      <c r="BP6" s="70" t="str">
        <f>IF(BP7="","",IF(BP7="-","【-】","【"&amp;SUBSTITUTE(TEXT(BP7,"#,##0.00"),"-","△")&amp;"】"))</f>
        <v>【765.05】</v>
      </c>
      <c r="BQ6" s="78">
        <f t="shared" ref="BQ6:BZ6" si="6">IF(BQ7="",NA(),BQ7)</f>
        <v>95.19</v>
      </c>
      <c r="BR6" s="78">
        <f t="shared" si="6"/>
        <v>79.430000000000007</v>
      </c>
      <c r="BS6" s="78">
        <f t="shared" si="6"/>
        <v>67.900000000000006</v>
      </c>
      <c r="BT6" s="78">
        <f t="shared" si="6"/>
        <v>84.54</v>
      </c>
      <c r="BU6" s="78">
        <f t="shared" si="6"/>
        <v>83.23</v>
      </c>
      <c r="BV6" s="78">
        <f t="shared" si="6"/>
        <v>52.55</v>
      </c>
      <c r="BW6" s="78">
        <f t="shared" si="6"/>
        <v>52.23</v>
      </c>
      <c r="BX6" s="78">
        <f t="shared" si="6"/>
        <v>50.06</v>
      </c>
      <c r="BY6" s="78">
        <f t="shared" si="6"/>
        <v>49.38</v>
      </c>
      <c r="BZ6" s="78">
        <f t="shared" si="6"/>
        <v>48.53</v>
      </c>
      <c r="CA6" s="70" t="str">
        <f>IF(CA7="","",IF(CA7="-","【-】","【"&amp;SUBSTITUTE(TEXT(CA7,"#,##0.00"),"-","△")&amp;"】"))</f>
        <v>【48.97】</v>
      </c>
      <c r="CB6" s="78">
        <f t="shared" ref="CB6:CK6" si="7">IF(CB7="",NA(),CB7)</f>
        <v>123.21</v>
      </c>
      <c r="CC6" s="78">
        <f t="shared" si="7"/>
        <v>150.01</v>
      </c>
      <c r="CD6" s="78">
        <f t="shared" si="7"/>
        <v>177.47</v>
      </c>
      <c r="CE6" s="78">
        <f t="shared" si="7"/>
        <v>150</v>
      </c>
      <c r="CF6" s="78">
        <f t="shared" si="7"/>
        <v>150</v>
      </c>
      <c r="CG6" s="78">
        <f t="shared" si="7"/>
        <v>292.45</v>
      </c>
      <c r="CH6" s="78">
        <f t="shared" si="7"/>
        <v>294.05</v>
      </c>
      <c r="CI6" s="78">
        <f t="shared" si="7"/>
        <v>309.22000000000003</v>
      </c>
      <c r="CJ6" s="78">
        <f t="shared" si="7"/>
        <v>316.97000000000003</v>
      </c>
      <c r="CK6" s="78">
        <f t="shared" si="7"/>
        <v>326.17</v>
      </c>
      <c r="CL6" s="70" t="str">
        <f>IF(CL7="","",IF(CL7="-","【-】","【"&amp;SUBSTITUTE(TEXT(CL7,"#,##0.00"),"-","△")&amp;"】"))</f>
        <v>【328.76】</v>
      </c>
      <c r="CM6" s="78">
        <f t="shared" ref="CM6:CV6" si="8">IF(CM7="",NA(),CM7)</f>
        <v>77.27</v>
      </c>
      <c r="CN6" s="78">
        <f t="shared" si="8"/>
        <v>76.260000000000005</v>
      </c>
      <c r="CO6" s="78">
        <f t="shared" si="8"/>
        <v>74.239999999999995</v>
      </c>
      <c r="CP6" s="78">
        <f t="shared" si="8"/>
        <v>69.900000000000006</v>
      </c>
      <c r="CQ6" s="78">
        <f t="shared" si="8"/>
        <v>70.92</v>
      </c>
      <c r="CR6" s="78">
        <f t="shared" si="8"/>
        <v>51.71</v>
      </c>
      <c r="CS6" s="78">
        <f t="shared" si="8"/>
        <v>50.56</v>
      </c>
      <c r="CT6" s="78">
        <f t="shared" si="8"/>
        <v>47.35</v>
      </c>
      <c r="CU6" s="78">
        <f t="shared" si="8"/>
        <v>46.36</v>
      </c>
      <c r="CV6" s="78">
        <f t="shared" si="8"/>
        <v>228.91</v>
      </c>
      <c r="CW6" s="70" t="str">
        <f>IF(CW7="","",IF(CW7="-","【-】","【"&amp;SUBSTITUTE(TEXT(CW7,"#,##0.00"),"-","△")&amp;"】"))</f>
        <v>【224.12】</v>
      </c>
      <c r="CX6" s="78">
        <f t="shared" ref="CX6:DG6" si="9">IF(CX7="",NA(),CX7)</f>
        <v>100</v>
      </c>
      <c r="CY6" s="78">
        <f t="shared" si="9"/>
        <v>100</v>
      </c>
      <c r="CZ6" s="78">
        <f t="shared" si="9"/>
        <v>100</v>
      </c>
      <c r="DA6" s="78">
        <f t="shared" si="9"/>
        <v>100</v>
      </c>
      <c r="DB6" s="78">
        <f t="shared" si="9"/>
        <v>100</v>
      </c>
      <c r="DC6" s="78">
        <f t="shared" si="9"/>
        <v>82.91</v>
      </c>
      <c r="DD6" s="78">
        <f t="shared" si="9"/>
        <v>83.85</v>
      </c>
      <c r="DE6" s="78">
        <f t="shared" si="9"/>
        <v>81.209999999999994</v>
      </c>
      <c r="DF6" s="78">
        <f t="shared" si="9"/>
        <v>83.08</v>
      </c>
      <c r="DG6" s="78">
        <f t="shared" si="9"/>
        <v>82.61</v>
      </c>
      <c r="DH6" s="70" t="str">
        <f>IF(DH7="","",IF(DH7="-","【-】","【"&amp;SUBSTITUTE(TEXT(DH7,"#,##0.00"),"-","△")&amp;"】"))</f>
        <v>【81.92】</v>
      </c>
      <c r="DI6" s="78">
        <f t="shared" ref="DI6:DR6" si="10">IF(DI7="",NA(),DI7)</f>
        <v>53.7</v>
      </c>
      <c r="DJ6" s="78">
        <f t="shared" si="10"/>
        <v>56.97</v>
      </c>
      <c r="DK6" s="78">
        <f t="shared" si="10"/>
        <v>60.4</v>
      </c>
      <c r="DL6" s="78">
        <f t="shared" si="10"/>
        <v>63.68</v>
      </c>
      <c r="DM6" s="78">
        <f t="shared" si="10"/>
        <v>66.959999999999994</v>
      </c>
      <c r="DN6" s="78">
        <f t="shared" si="10"/>
        <v>42.61</v>
      </c>
      <c r="DO6" s="78">
        <f t="shared" si="10"/>
        <v>44.22</v>
      </c>
      <c r="DP6" s="78">
        <f t="shared" si="10"/>
        <v>39.64</v>
      </c>
      <c r="DQ6" s="78">
        <f t="shared" si="10"/>
        <v>33.75</v>
      </c>
      <c r="DR6" s="78">
        <f t="shared" si="10"/>
        <v>36.21</v>
      </c>
      <c r="DS6" s="70" t="str">
        <f>IF(DS7="","",IF(DS7="-","【-】","【"&amp;SUBSTITUTE(TEXT(DS7,"#,##0.00"),"-","△")&amp;"】"))</f>
        <v>【35.80】</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75213</v>
      </c>
      <c r="D7" s="62">
        <v>46</v>
      </c>
      <c r="E7" s="62">
        <v>18</v>
      </c>
      <c r="F7" s="62">
        <v>1</v>
      </c>
      <c r="G7" s="62">
        <v>0</v>
      </c>
      <c r="H7" s="62" t="s">
        <v>98</v>
      </c>
      <c r="I7" s="62" t="s">
        <v>99</v>
      </c>
      <c r="J7" s="62" t="s">
        <v>100</v>
      </c>
      <c r="K7" s="62" t="s">
        <v>34</v>
      </c>
      <c r="L7" s="62" t="s">
        <v>85</v>
      </c>
      <c r="M7" s="62" t="s">
        <v>101</v>
      </c>
      <c r="N7" s="71" t="s">
        <v>102</v>
      </c>
      <c r="O7" s="71">
        <v>-1.1000000000000001</v>
      </c>
      <c r="P7" s="71">
        <v>2.56</v>
      </c>
      <c r="Q7" s="71">
        <v>100</v>
      </c>
      <c r="R7" s="71">
        <v>2970</v>
      </c>
      <c r="S7" s="71">
        <v>16662</v>
      </c>
      <c r="T7" s="71">
        <v>72.760000000000005</v>
      </c>
      <c r="U7" s="71">
        <v>229</v>
      </c>
      <c r="V7" s="71">
        <v>425</v>
      </c>
      <c r="W7" s="71">
        <v>59.91</v>
      </c>
      <c r="X7" s="71">
        <v>7.09</v>
      </c>
      <c r="Y7" s="71">
        <v>76.89</v>
      </c>
      <c r="Z7" s="71">
        <v>80.040000000000006</v>
      </c>
      <c r="AA7" s="71">
        <v>73</v>
      </c>
      <c r="AB7" s="71">
        <v>84.4</v>
      </c>
      <c r="AC7" s="71">
        <v>78.44</v>
      </c>
      <c r="AD7" s="71">
        <v>93.87</v>
      </c>
      <c r="AE7" s="71">
        <v>86.84</v>
      </c>
      <c r="AF7" s="71">
        <v>89.75</v>
      </c>
      <c r="AG7" s="71">
        <v>96.14</v>
      </c>
      <c r="AH7" s="71">
        <v>95.6</v>
      </c>
      <c r="AI7" s="71">
        <v>96.22</v>
      </c>
      <c r="AJ7" s="71">
        <v>468.61</v>
      </c>
      <c r="AK7" s="71">
        <v>500.95</v>
      </c>
      <c r="AL7" s="71">
        <v>556.19000000000005</v>
      </c>
      <c r="AM7" s="71">
        <v>590.16999999999996</v>
      </c>
      <c r="AN7" s="71">
        <v>622.21</v>
      </c>
      <c r="AO7" s="71">
        <v>231.75</v>
      </c>
      <c r="AP7" s="71">
        <v>254.32</v>
      </c>
      <c r="AQ7" s="71">
        <v>249.76</v>
      </c>
      <c r="AR7" s="71">
        <v>237</v>
      </c>
      <c r="AS7" s="71">
        <v>257.23</v>
      </c>
      <c r="AT7" s="71">
        <v>232.28</v>
      </c>
      <c r="AU7" s="71">
        <v>346.96</v>
      </c>
      <c r="AV7" s="71">
        <v>290.07</v>
      </c>
      <c r="AW7" s="71">
        <v>209.84</v>
      </c>
      <c r="AX7" s="71">
        <v>150.83000000000001</v>
      </c>
      <c r="AY7" s="71">
        <v>92.7</v>
      </c>
      <c r="AZ7" s="71">
        <v>322.36</v>
      </c>
      <c r="BA7" s="71">
        <v>277.89</v>
      </c>
      <c r="BB7" s="71">
        <v>256.37</v>
      </c>
      <c r="BC7" s="71">
        <v>135.35</v>
      </c>
      <c r="BD7" s="71">
        <v>150.91999999999999</v>
      </c>
      <c r="BE7" s="71">
        <v>155.69</v>
      </c>
      <c r="BF7" s="71">
        <v>0</v>
      </c>
      <c r="BG7" s="71">
        <v>0</v>
      </c>
      <c r="BH7" s="71">
        <v>0</v>
      </c>
      <c r="BI7" s="71">
        <v>0</v>
      </c>
      <c r="BJ7" s="71">
        <v>0</v>
      </c>
      <c r="BK7" s="71">
        <v>888.8</v>
      </c>
      <c r="BL7" s="71">
        <v>855.65</v>
      </c>
      <c r="BM7" s="71">
        <v>862.99</v>
      </c>
      <c r="BN7" s="71">
        <v>782.91</v>
      </c>
      <c r="BO7" s="71">
        <v>783.21</v>
      </c>
      <c r="BP7" s="71">
        <v>765.05</v>
      </c>
      <c r="BQ7" s="71">
        <v>95.19</v>
      </c>
      <c r="BR7" s="71">
        <v>79.430000000000007</v>
      </c>
      <c r="BS7" s="71">
        <v>67.900000000000006</v>
      </c>
      <c r="BT7" s="71">
        <v>84.54</v>
      </c>
      <c r="BU7" s="71">
        <v>83.23</v>
      </c>
      <c r="BV7" s="71">
        <v>52.55</v>
      </c>
      <c r="BW7" s="71">
        <v>52.23</v>
      </c>
      <c r="BX7" s="71">
        <v>50.06</v>
      </c>
      <c r="BY7" s="71">
        <v>49.38</v>
      </c>
      <c r="BZ7" s="71">
        <v>48.53</v>
      </c>
      <c r="CA7" s="71">
        <v>48.97</v>
      </c>
      <c r="CB7" s="71">
        <v>123.21</v>
      </c>
      <c r="CC7" s="71">
        <v>150.01</v>
      </c>
      <c r="CD7" s="71">
        <v>177.47</v>
      </c>
      <c r="CE7" s="71">
        <v>150</v>
      </c>
      <c r="CF7" s="71">
        <v>150</v>
      </c>
      <c r="CG7" s="71">
        <v>292.45</v>
      </c>
      <c r="CH7" s="71">
        <v>294.05</v>
      </c>
      <c r="CI7" s="71">
        <v>309.22000000000003</v>
      </c>
      <c r="CJ7" s="71">
        <v>316.97000000000003</v>
      </c>
      <c r="CK7" s="71">
        <v>326.17</v>
      </c>
      <c r="CL7" s="71">
        <v>328.76</v>
      </c>
      <c r="CM7" s="71">
        <v>77.27</v>
      </c>
      <c r="CN7" s="71">
        <v>76.260000000000005</v>
      </c>
      <c r="CO7" s="71">
        <v>74.239999999999995</v>
      </c>
      <c r="CP7" s="71">
        <v>69.900000000000006</v>
      </c>
      <c r="CQ7" s="71">
        <v>70.92</v>
      </c>
      <c r="CR7" s="71">
        <v>51.71</v>
      </c>
      <c r="CS7" s="71">
        <v>50.56</v>
      </c>
      <c r="CT7" s="71">
        <v>47.35</v>
      </c>
      <c r="CU7" s="71">
        <v>46.36</v>
      </c>
      <c r="CV7" s="71">
        <v>228.91</v>
      </c>
      <c r="CW7" s="71">
        <v>224.12</v>
      </c>
      <c r="CX7" s="71">
        <v>100</v>
      </c>
      <c r="CY7" s="71">
        <v>100</v>
      </c>
      <c r="CZ7" s="71">
        <v>100</v>
      </c>
      <c r="DA7" s="71">
        <v>100</v>
      </c>
      <c r="DB7" s="71">
        <v>100</v>
      </c>
      <c r="DC7" s="71">
        <v>82.91</v>
      </c>
      <c r="DD7" s="71">
        <v>83.85</v>
      </c>
      <c r="DE7" s="71">
        <v>81.209999999999994</v>
      </c>
      <c r="DF7" s="71">
        <v>83.08</v>
      </c>
      <c r="DG7" s="71">
        <v>82.61</v>
      </c>
      <c r="DH7" s="71">
        <v>81.92</v>
      </c>
      <c r="DI7" s="71">
        <v>53.7</v>
      </c>
      <c r="DJ7" s="71">
        <v>56.97</v>
      </c>
      <c r="DK7" s="71">
        <v>60.4</v>
      </c>
      <c r="DL7" s="71">
        <v>63.68</v>
      </c>
      <c r="DM7" s="71">
        <v>66.959999999999994</v>
      </c>
      <c r="DN7" s="71">
        <v>42.61</v>
      </c>
      <c r="DO7" s="71">
        <v>44.22</v>
      </c>
      <c r="DP7" s="71">
        <v>39.64</v>
      </c>
      <c r="DQ7" s="71">
        <v>33.75</v>
      </c>
      <c r="DR7" s="71">
        <v>36.21</v>
      </c>
      <c r="DS7" s="71">
        <v>35.799999999999997</v>
      </c>
      <c r="DT7" s="71" t="s">
        <v>102</v>
      </c>
      <c r="DU7" s="71" t="s">
        <v>102</v>
      </c>
      <c r="DV7" s="71" t="s">
        <v>102</v>
      </c>
      <c r="DW7" s="71" t="s">
        <v>102</v>
      </c>
      <c r="DX7" s="71" t="s">
        <v>102</v>
      </c>
      <c r="DY7" s="71" t="s">
        <v>102</v>
      </c>
      <c r="DZ7" s="71" t="s">
        <v>102</v>
      </c>
      <c r="EA7" s="71" t="s">
        <v>102</v>
      </c>
      <c r="EB7" s="71" t="s">
        <v>102</v>
      </c>
      <c r="EC7" s="71" t="s">
        <v>102</v>
      </c>
      <c r="ED7" s="71" t="s">
        <v>102</v>
      </c>
      <c r="EE7" s="71" t="s">
        <v>102</v>
      </c>
      <c r="EF7" s="71" t="s">
        <v>102</v>
      </c>
      <c r="EG7" s="71" t="s">
        <v>102</v>
      </c>
      <c r="EH7" s="71" t="s">
        <v>102</v>
      </c>
      <c r="EI7" s="71" t="s">
        <v>102</v>
      </c>
      <c r="EJ7" s="71" t="s">
        <v>102</v>
      </c>
      <c r="EK7" s="71" t="s">
        <v>102</v>
      </c>
      <c r="EL7" s="71" t="s">
        <v>102</v>
      </c>
      <c r="EM7" s="71" t="s">
        <v>102</v>
      </c>
      <c r="EN7" s="71" t="s">
        <v>102</v>
      </c>
      <c r="EO7" s="71" t="s">
        <v>102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渡部薫</cp:lastModifiedBy>
  <cp:lastPrinted>2023-01-18T08:21:30Z</cp:lastPrinted>
  <dcterms:created xsi:type="dcterms:W3CDTF">2023-01-12T23:50:31Z</dcterms:created>
  <dcterms:modified xsi:type="dcterms:W3CDTF">2023-01-26T01:25:57Z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2023-01-26T01:25:57Z</vt:filetime>
  </property>
</Properties>
</file>