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mutsuhiko\Desktop\"/>
    </mc:Choice>
  </mc:AlternateContent>
  <xr:revisionPtr revIDLastSave="0" documentId="13_ncr:1_{DBA045CF-8F5F-494A-9626-04F8C7FB387F}" xr6:coauthVersionLast="43" xr6:coauthVersionMax="43" xr10:uidLastSave="{00000000-0000-0000-0000-000000000000}"/>
  <workbookProtection workbookAlgorithmName="SHA-512" workbookHashValue="tQNiNSkcSb6yEhA8jIqcJ/F+uwu+821R1W/yhLsx3MBg+eJ3iungPV7eyH3yza8urbIT+u3SsvDQ85X4ewqeqQ==" workbookSaltValue="j50qUySdCFtP7+rPfluG+A==" workbookSpinCount="100000" lockStructure="1"/>
  <bookViews>
    <workbookView xWindow="1455" yWindow="120" windowWidth="16965" windowHeight="1128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ML78" i="4" s="1"/>
  <c r="ED7" i="5"/>
  <c r="EC7" i="5"/>
  <c r="EB7" i="5"/>
  <c r="EA7" i="5"/>
  <c r="KH78" i="4" s="1"/>
  <c r="DZ7" i="5"/>
  <c r="ML77" i="4" s="1"/>
  <c r="DY7" i="5"/>
  <c r="DX7" i="5"/>
  <c r="DW7" i="5"/>
  <c r="DV7" i="5"/>
  <c r="DJ7" i="5"/>
  <c r="DI7" i="5"/>
  <c r="CV7" i="5"/>
  <c r="ML54" i="4" s="1"/>
  <c r="CU7" i="5"/>
  <c r="LX54" i="4" s="1"/>
  <c r="CT7" i="5"/>
  <c r="CS7" i="5"/>
  <c r="CR7" i="5"/>
  <c r="CQ7" i="5"/>
  <c r="CP7" i="5"/>
  <c r="CO7" i="5"/>
  <c r="CN7" i="5"/>
  <c r="KV53" i="4" s="1"/>
  <c r="CM7" i="5"/>
  <c r="KH53" i="4" s="1"/>
  <c r="CK7" i="5"/>
  <c r="CJ7" i="5"/>
  <c r="CI7" i="5"/>
  <c r="HV54" i="4" s="1"/>
  <c r="CH7" i="5"/>
  <c r="CG7" i="5"/>
  <c r="CF7" i="5"/>
  <c r="CE7" i="5"/>
  <c r="IJ53" i="4" s="1"/>
  <c r="CD7" i="5"/>
  <c r="HV53" i="4" s="1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AT54" i="4" s="1"/>
  <c r="BL7" i="5"/>
  <c r="AF54" i="4" s="1"/>
  <c r="BK7" i="5"/>
  <c r="BJ7" i="5"/>
  <c r="BI7" i="5"/>
  <c r="BH7" i="5"/>
  <c r="BG7" i="5"/>
  <c r="BF7" i="5"/>
  <c r="BD7" i="5"/>
  <c r="IX32" i="4" s="1"/>
  <c r="BC7" i="5"/>
  <c r="IJ32" i="4" s="1"/>
  <c r="BB7" i="5"/>
  <c r="BA7" i="5"/>
  <c r="AZ7" i="5"/>
  <c r="AY7" i="5"/>
  <c r="AX7" i="5"/>
  <c r="AW7" i="5"/>
  <c r="AV7" i="5"/>
  <c r="HH31" i="4" s="1"/>
  <c r="AU7" i="5"/>
  <c r="GT31" i="4" s="1"/>
  <c r="AS7" i="5"/>
  <c r="AR7" i="5"/>
  <c r="AQ7" i="5"/>
  <c r="EH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BV31" i="4" s="1"/>
  <c r="AB7" i="5"/>
  <c r="AA7" i="5"/>
  <c r="Z7" i="5"/>
  <c r="Y7" i="5"/>
  <c r="X7" i="5"/>
  <c r="W7" i="5"/>
  <c r="V7" i="5"/>
  <c r="IC10" i="4" s="1"/>
  <c r="U7" i="5"/>
  <c r="LO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G88" i="4"/>
  <c r="F88" i="4"/>
  <c r="C88" i="4"/>
  <c r="B88" i="4"/>
  <c r="LX78" i="4"/>
  <c r="LJ78" i="4"/>
  <c r="KV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LJ54" i="4"/>
  <c r="KV54" i="4"/>
  <c r="KH54" i="4"/>
  <c r="IX54" i="4"/>
  <c r="IJ54" i="4"/>
  <c r="HH54" i="4"/>
  <c r="GT54" i="4"/>
  <c r="FJ54" i="4"/>
  <c r="EV54" i="4"/>
  <c r="EH54" i="4"/>
  <c r="DT54" i="4"/>
  <c r="DF54" i="4"/>
  <c r="BV54" i="4"/>
  <c r="BH54" i="4"/>
  <c r="R54" i="4"/>
  <c r="ML53" i="4"/>
  <c r="LX53" i="4"/>
  <c r="LJ53" i="4"/>
  <c r="IX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HV32" i="4"/>
  <c r="HH32" i="4"/>
  <c r="GT32" i="4"/>
  <c r="FJ32" i="4"/>
  <c r="EV32" i="4"/>
  <c r="DT32" i="4"/>
  <c r="DF32" i="4"/>
  <c r="BV32" i="4"/>
  <c r="BH32" i="4"/>
  <c r="AT32" i="4"/>
  <c r="AF32" i="4"/>
  <c r="R32" i="4"/>
  <c r="IX31" i="4"/>
  <c r="IJ31" i="4"/>
  <c r="HV31" i="4"/>
  <c r="FJ31" i="4"/>
  <c r="EV31" i="4"/>
  <c r="EH31" i="4"/>
  <c r="DT31" i="4"/>
  <c r="DF31" i="4"/>
  <c r="BH31" i="4"/>
  <c r="AT31" i="4"/>
  <c r="AF31" i="4"/>
  <c r="R31" i="4"/>
  <c r="LO10" i="4"/>
  <c r="JV10" i="4"/>
  <c r="DU10" i="4"/>
  <c r="CF10" i="4"/>
  <c r="AQ10" i="4"/>
  <c r="B10" i="4"/>
  <c r="JV8" i="4"/>
  <c r="IC8" i="4"/>
  <c r="CF8" i="4"/>
  <c r="AQ8" i="4"/>
  <c r="B8" i="4"/>
  <c r="BV76" i="4" l="1"/>
  <c r="IX30" i="4"/>
  <c r="IX52" i="4"/>
  <c r="ML76" i="4"/>
  <c r="BV52" i="4"/>
  <c r="FJ30" i="4"/>
  <c r="IX76" i="4"/>
  <c r="ML52" i="4"/>
  <c r="BV30" i="4"/>
  <c r="FJ52" i="4"/>
  <c r="C11" i="5"/>
  <c r="D11" i="5"/>
  <c r="E11" i="5"/>
  <c r="B11" i="5"/>
  <c r="HV30" i="4" l="1"/>
  <c r="LJ76" i="4"/>
  <c r="AT52" i="4"/>
  <c r="EH30" i="4"/>
  <c r="LJ52" i="4"/>
  <c r="HV52" i="4"/>
  <c r="AT76" i="4"/>
  <c r="EH52" i="4"/>
  <c r="HV76" i="4"/>
  <c r="AT30" i="4"/>
  <c r="GT76" i="4"/>
  <c r="R30" i="4"/>
  <c r="GT52" i="4"/>
  <c r="R76" i="4"/>
  <c r="DF52" i="4"/>
  <c r="KH76" i="4"/>
  <c r="R52" i="4"/>
  <c r="DF30" i="4"/>
  <c r="KH52" i="4"/>
  <c r="GT30" i="4"/>
  <c r="HH52" i="4"/>
  <c r="AF52" i="4"/>
  <c r="DT30" i="4"/>
  <c r="AF76" i="4"/>
  <c r="DT52" i="4"/>
  <c r="HH30" i="4"/>
  <c r="KV76" i="4"/>
  <c r="HH76" i="4"/>
  <c r="KV52" i="4"/>
  <c r="AF30" i="4"/>
  <c r="IJ52" i="4"/>
  <c r="IJ76" i="4"/>
  <c r="LX52" i="4"/>
  <c r="BH30" i="4"/>
  <c r="BH76" i="4"/>
  <c r="EV52" i="4"/>
  <c r="IJ30" i="4"/>
  <c r="LX76" i="4"/>
  <c r="BH52" i="4"/>
  <c r="EV30" i="4"/>
</calcChain>
</file>

<file path=xl/sharedStrings.xml><?xml version="1.0" encoding="utf-8"?>
<sst xmlns="http://schemas.openxmlformats.org/spreadsheetml/2006/main" count="303" uniqueCount="146">
  <si>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</si>
  <si>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</si>
  <si>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</si>
  <si>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</si>
  <si>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</si>
  <si>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</si>
  <si>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</si>
  <si>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</si>
  <si>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</si>
  <si>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</si>
  <si>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</si>
  <si>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</si>
  <si>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</si>
  <si>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</si>
  <si>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</si>
  <si>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</si>
  <si>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</si>
  <si>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</si>
  <si>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</si>
  <si>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</si>
  <si>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</si>
  <si>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</si>
  <si>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</si>
  <si>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</si>
  <si>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</si>
  <si>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</si>
  <si>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</si>
  <si>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</si>
  <si>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</si>
  <si>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</si>
  <si>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</si>
  <si>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</si>
  <si>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</si>
  <si>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</si>
  <si>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</si>
  <si>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</si>
  <si>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</si>
  <si>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</si>
  <si>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</si>
  <si>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</si>
  <si>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</si>
  <si>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</si>
  <si>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</si>
  <si>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</si>
  <si>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</si>
  <si>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</si>
  <si>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</si>
  <si>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</si>
  <si>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</si>
  <si>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</si>
  <si>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</si>
  <si>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</si>
  <si>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</si>
  <si>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</si>
  <si>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</si>
  <si>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</si>
  <si>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</si>
  <si>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</si>
  <si>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</si>
  <si>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</si>
  <si>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</si>
  <si>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</si>
  <si>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</si>
  <si>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</si>
  <si>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</si>
  <si>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</si>
  <si>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</si>
  <si>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</si>
  <si>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</si>
  <si>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</si>
  <si>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</si>
  <si>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</si>
  <si>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</si>
  <si>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</si>
  <si>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</si>
  <si>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</si>
  <si>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</si>
  <si>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</si>
  <si>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</si>
  <si>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</si>
  <si>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</si>
  <si>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</si>
  <si>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</si>
  <si>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</si>
  <si>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</si>
  <si>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</si>
  <si>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</si>
  <si>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</si>
  <si>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</si>
  <si>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</si>
  <si>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</si>
  <si>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</si>
  <si>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</si>
  <si>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</si>
  <si>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</si>
  <si>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</si>
  <si>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</si>
  <si>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</si>
  <si>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</si>
  <si>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</si>
  <si>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</si>
  <si>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</si>
  <si>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</si>
  <si>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</si>
  <si>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</si>
  <si>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</si>
  <si>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</si>
  <si>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</si>
  <si>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</si>
  <si>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</si>
  <si>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</si>
  <si>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</si>
  <si>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</si>
  <si>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</si>
  <si>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</si>
  <si>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</si>
  <si>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</si>
  <si>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</si>
  <si>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</si>
  <si>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</si>
  <si>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</si>
  <si>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</si>
  <si>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</si>
  <si>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</si>
  <si>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</si>
  <si>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</si>
  <si>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福島県　檜枝岐村</t>
  </si>
  <si>
    <t>御池ロッジ</t>
  </si>
  <si>
    <t>法非適用</t>
  </si>
  <si>
    <t>観光施設事業</t>
  </si>
  <si>
    <t>休養宿泊施設</t>
  </si>
  <si>
    <t>Ａ１Ｂ１</t>
  </si>
  <si>
    <t>非設置</t>
  </si>
  <si>
    <t>該当数値なし</t>
  </si>
  <si>
    <t>-</t>
  </si>
  <si>
    <t>無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</si>
  <si>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</si>
  <si>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</si>
  <si>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</si>
  <si>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</si>
  <si>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</si>
  <si>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</si>
  <si>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昨シーズンに引き続き休業した。アフターコロナを見据え、来シーズンよりB&amp;Bという新しい宿泊スタイルへ変更すための改修事業を行った。夕食を提供しないことで人件費を削減し、宿泊料を下げることにより新たな顧客を確保することを目指す。</t>
    <rPh sb="0" eb="1">
      <t>サク</t>
    </rPh>
    <rPh sb="6" eb="7">
      <t>ヒ</t>
    </rPh>
    <rPh sb="8" eb="9">
      <t>ツヅ</t>
    </rPh>
    <rPh sb="10" eb="12">
      <t>キュウギョウ</t>
    </rPh>
    <rPh sb="23" eb="25">
      <t>ミス</t>
    </rPh>
    <rPh sb="27" eb="28">
      <t>ライ</t>
    </rPh>
    <rPh sb="40" eb="41">
      <t>アタラ</t>
    </rPh>
    <rPh sb="43" eb="45">
      <t>シュクハク</t>
    </rPh>
    <rPh sb="50" eb="52">
      <t>ヘンコウ</t>
    </rPh>
    <rPh sb="56" eb="60">
      <t>カイシュウジギョウ</t>
    </rPh>
    <rPh sb="61" eb="62">
      <t>オコナ</t>
    </rPh>
    <rPh sb="65" eb="67">
      <t>ユウショク</t>
    </rPh>
    <rPh sb="68" eb="70">
      <t>テイキョウ</t>
    </rPh>
    <rPh sb="76" eb="79">
      <t>ジンケンヒ</t>
    </rPh>
    <rPh sb="80" eb="82">
      <t>サクゲン</t>
    </rPh>
    <rPh sb="84" eb="87">
      <t>シュクハクリョウ</t>
    </rPh>
    <rPh sb="88" eb="89">
      <t>サ</t>
    </rPh>
    <rPh sb="96" eb="97">
      <t>アラ</t>
    </rPh>
    <rPh sb="99" eb="101">
      <t>コキャク</t>
    </rPh>
    <rPh sb="102" eb="104">
      <t>カクホ</t>
    </rPh>
    <rPh sb="109" eb="111">
      <t>メザ</t>
    </rPh>
    <phoneticPr fontId="5"/>
  </si>
  <si>
    <t>資産の状況について概ね良好であり、計画的に施設の維持管理に努めていく。
債務についても良好である。</t>
    <rPh sb="43" eb="45">
      <t>リョウコウ</t>
    </rPh>
    <phoneticPr fontId="5"/>
  </si>
  <si>
    <t>B&amp;Bという新たなスタイルで新規顧客の確保委に努める。今後も引き続きより良いサービスの提供に努めて参りたい。</t>
    <rPh sb="6" eb="7">
      <t>アラ</t>
    </rPh>
    <rPh sb="14" eb="18">
      <t>シンキコキャク</t>
    </rPh>
    <rPh sb="19" eb="22">
      <t>カクホイ</t>
    </rPh>
    <rPh sb="23" eb="24">
      <t>ツト</t>
    </rPh>
    <rPh sb="27" eb="29">
      <t>コンゴ</t>
    </rPh>
    <rPh sb="30" eb="31">
      <t>ヒ</t>
    </rPh>
    <rPh sb="32" eb="33">
      <t>ツヅ</t>
    </rPh>
    <rPh sb="36" eb="37">
      <t>ヨ</t>
    </rPh>
    <rPh sb="43" eb="45">
      <t>テイキョウ</t>
    </rPh>
    <rPh sb="46" eb="47">
      <t>ツト</t>
    </rPh>
    <rPh sb="49" eb="50">
      <t>マイ</t>
    </rPh>
    <phoneticPr fontId="5"/>
  </si>
  <si>
    <t>アウトドア関連事業施設であることから、どうしても天候に左右されてしまう傾向にあるため、雨天時以外の集客力をより強化する必要があると考える。
また、雇用の確保が年々厳しくなっていることから、人件費の見直しや宿泊料の見直しを行い、財政面の基盤強化を図って参りたい。</t>
    <rPh sb="5" eb="7">
      <t>カンレン</t>
    </rPh>
    <rPh sb="7" eb="9">
      <t>ジギョウ</t>
    </rPh>
    <rPh sb="9" eb="11">
      <t>シセツ</t>
    </rPh>
    <rPh sb="24" eb="26">
      <t>テンコウ</t>
    </rPh>
    <rPh sb="27" eb="29">
      <t>サユウ</t>
    </rPh>
    <rPh sb="35" eb="37">
      <t>ケイコウ</t>
    </rPh>
    <rPh sb="43" eb="48">
      <t>ウテンジイガイ</t>
    </rPh>
    <rPh sb="49" eb="52">
      <t>シュウキャクリョク</t>
    </rPh>
    <rPh sb="55" eb="57">
      <t>キョウカ</t>
    </rPh>
    <rPh sb="59" eb="61">
      <t>ヒツヨウ</t>
    </rPh>
    <rPh sb="65" eb="66">
      <t>カンガ</t>
    </rPh>
    <rPh sb="73" eb="75">
      <t>コヨウ</t>
    </rPh>
    <rPh sb="76" eb="78">
      <t>カクホ</t>
    </rPh>
    <rPh sb="79" eb="82">
      <t>ネンネンキビ</t>
    </rPh>
    <rPh sb="94" eb="97">
      <t>ジンケンヒ</t>
    </rPh>
    <rPh sb="98" eb="100">
      <t>ミナオ</t>
    </rPh>
    <rPh sb="102" eb="105">
      <t>シュクハクリョウ</t>
    </rPh>
    <rPh sb="106" eb="108">
      <t>ミナオ</t>
    </rPh>
    <rPh sb="110" eb="111">
      <t>オコナ</t>
    </rPh>
    <rPh sb="113" eb="116">
      <t>ザイセイメン</t>
    </rPh>
    <rPh sb="117" eb="121">
      <t>キバンキョウカ</t>
    </rPh>
    <rPh sb="122" eb="123">
      <t>ハカ</t>
    </rPh>
    <rPh sb="125" eb="126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</si>
</sst>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82" fontId="14" fillId="6" borderId="5" xfId="1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2615</c:v>
                </c:pt>
                <c:pt idx="1">
                  <c:v>946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D-4A6A-9213-12634BA2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2646</c:v>
                </c:pt>
                <c:pt idx="1">
                  <c:v>3770</c:v>
                </c:pt>
                <c:pt idx="2">
                  <c:v>3122</c:v>
                </c:pt>
                <c:pt idx="3">
                  <c:v>63431</c:v>
                </c:pt>
                <c:pt idx="4">
                  <c:v>161674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D-4A6A-9213-12634BA2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14.6</c:v>
                </c:pt>
                <c:pt idx="1">
                  <c:v>4.2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2-4F6C-AEEC-4EDD3EDB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26.5</c:v>
                </c:pt>
                <c:pt idx="2">
                  <c:v>19.5</c:v>
                </c:pt>
                <c:pt idx="3">
                  <c:v>47.8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2-4F6C-AEEC-4EDD3EDB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83.1</c:v>
                </c:pt>
                <c:pt idx="2">
                  <c:v>83.3</c:v>
                </c:pt>
                <c:pt idx="3">
                  <c:v>158.9</c:v>
                </c:pt>
                <c:pt idx="4">
                  <c:v>213.5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8-41AD-95FF-7C4CF43E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96.2</c:v>
                </c:pt>
                <c:pt idx="2">
                  <c:v>92.2</c:v>
                </c:pt>
                <c:pt idx="3">
                  <c:v>96.8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8-41AD-95FF-7C4CF43E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-9383</c:v>
                </c:pt>
                <c:pt idx="1">
                  <c:v>-13936</c:v>
                </c:pt>
                <c:pt idx="2">
                  <c:v>-13940</c:v>
                </c:pt>
                <c:pt idx="3">
                  <c:v>12676532</c:v>
                </c:pt>
                <c:pt idx="4">
                  <c:v>24414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F-488F-89DA-1C00BBC6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-11401</c:v>
                </c:pt>
                <c:pt idx="1">
                  <c:v>-10800</c:v>
                </c:pt>
                <c:pt idx="2">
                  <c:v>-18007</c:v>
                </c:pt>
                <c:pt idx="3">
                  <c:v>583147</c:v>
                </c:pt>
                <c:pt idx="4">
                  <c:v>-15708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F-488F-89DA-1C00BBC6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-18.3</c:v>
                </c:pt>
                <c:pt idx="1">
                  <c:v>-53.6</c:v>
                </c:pt>
                <c:pt idx="2">
                  <c:v>-23</c:v>
                </c:pt>
                <c:pt idx="3">
                  <c:v>-307.5</c:v>
                </c:pt>
                <c:pt idx="4">
                  <c:v>-160.4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D-4CF3-9271-334B9217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-37.299999999999997</c:v>
                </c:pt>
                <c:pt idx="1">
                  <c:v>-53.9</c:v>
                </c:pt>
                <c:pt idx="2">
                  <c:v>-19.8</c:v>
                </c:pt>
                <c:pt idx="3">
                  <c:v>-152.6</c:v>
                </c:pt>
                <c:pt idx="4">
                  <c:v>-61.8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D-4CF3-9271-334B9217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49</c:v>
                </c:pt>
                <c:pt idx="1">
                  <c:v>46.6</c:v>
                </c:pt>
                <c:pt idx="2">
                  <c:v>37.299999999999997</c:v>
                </c:pt>
                <c:pt idx="3">
                  <c:v>415.5</c:v>
                </c:pt>
                <c:pt idx="4">
                  <c:v>161.30000000000001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D-4244-9440-676601C3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37.200000000000003</c:v>
                </c:pt>
                <c:pt idx="2">
                  <c:v>40.299999999999997</c:v>
                </c:pt>
                <c:pt idx="3">
                  <c:v>100.4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D-4244-9440-676601C3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12.3</c:v>
                </c:pt>
                <c:pt idx="1">
                  <c:v>10.1</c:v>
                </c:pt>
                <c:pt idx="2">
                  <c:v>11.8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C-4867-A0A2-B2726840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22.7</c:v>
                </c:pt>
                <c:pt idx="2">
                  <c:v>19.100000000000001</c:v>
                </c:pt>
                <c:pt idx="3">
                  <c:v>5.0999999999999996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C-4867-A0A2-B2726840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6-4ADE-AAC1-22617556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511.3</c:v>
                </c:pt>
                <c:pt idx="1">
                  <c:v>536.70000000000005</c:v>
                </c:pt>
                <c:pt idx="2">
                  <c:v>43.6</c:v>
                </c:pt>
                <c:pt idx="3">
                  <c:v>330.8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6-4ADE-AAC1-22617556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8E-4BDB-996B-57C93FD0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E-4BDB-996B-57C93FD0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D2-4909-BFD8-C5C19548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2-4909-BFD8-C5C19548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6.8999999999999999E-3</c:v>
                </c:pt>
                <c:pt idx="1">
                  <c:v>5.4999999999999997E-3</c:v>
                </c:pt>
                <c:pt idx="2">
                  <c:v>5.5999999999999999E-3</c:v>
                </c:pt>
                <c:pt idx="3">
                  <c:v>9.7000000000000003E-3</c:v>
                </c:pt>
                <c:pt idx="4">
                  <c:v>4.8999999999999998E-3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F-44BE-8C20-26A66EC0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5.0000000000000001E-4</c:v>
                </c:pt>
                <c:pt idx="1">
                  <c:v>2.9999999999999997E-4</c:v>
                </c:pt>
                <c:pt idx="2">
                  <c:v>2.0000000000000001E-4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F-44BE-8C20-26A66EC0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IB58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</row>
    <row r="3" spans="1:387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</row>
    <row r="4" spans="1:387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9" t="str">
        <f>データ!H6&amp;"　"&amp;データ!I6</f>
        <v>福島県檜枝岐村　御池ロッジ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70" t="s">
        <v>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0" t="s">
        <v>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2"/>
      <c r="CF7" s="70" t="s">
        <v>3</v>
      </c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2"/>
      <c r="DU7" s="73" t="s">
        <v>4</v>
      </c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 t="s">
        <v>5</v>
      </c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3" t="s">
        <v>6</v>
      </c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 t="s">
        <v>7</v>
      </c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 t="s">
        <v>8</v>
      </c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3"/>
      <c r="NI7" s="74" t="s">
        <v>9</v>
      </c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6"/>
    </row>
    <row r="8" spans="1:387" ht="18.75" customHeight="1" x14ac:dyDescent="0.15">
      <c r="A8" s="2"/>
      <c r="B8" s="77" t="str">
        <f>データ!J7</f>
        <v>法非適用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9"/>
      <c r="AQ8" s="77" t="str">
        <f>データ!K7</f>
        <v>観光施設事業</v>
      </c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9"/>
      <c r="CF8" s="77" t="str">
        <f>データ!L7</f>
        <v>休養宿泊施設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9"/>
      <c r="DU8" s="80" t="str">
        <f>データ!M7</f>
        <v>Ａ１Ｂ１</v>
      </c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 t="str">
        <f>データ!N7</f>
        <v>非設置</v>
      </c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1" t="str">
        <f>データ!S7</f>
        <v>-</v>
      </c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0" t="str">
        <f>データ!T7</f>
        <v>無</v>
      </c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2" t="str">
        <f>データ!U7</f>
        <v>-</v>
      </c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3"/>
      <c r="NI8" s="83" t="s">
        <v>10</v>
      </c>
      <c r="NJ8" s="84"/>
      <c r="NK8" s="85" t="s">
        <v>11</v>
      </c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6"/>
    </row>
    <row r="9" spans="1:387" ht="18.75" customHeight="1" x14ac:dyDescent="0.15">
      <c r="A9" s="2"/>
      <c r="B9" s="70" t="s">
        <v>12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2"/>
      <c r="AQ9" s="70" t="s">
        <v>13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2"/>
      <c r="CF9" s="70" t="s">
        <v>14</v>
      </c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2"/>
      <c r="DU9" s="73" t="s">
        <v>15</v>
      </c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3" t="s">
        <v>16</v>
      </c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 t="s">
        <v>17</v>
      </c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 t="s">
        <v>18</v>
      </c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3"/>
      <c r="NI9" s="87" t="s">
        <v>19</v>
      </c>
      <c r="NJ9" s="88"/>
      <c r="NK9" s="89" t="s">
        <v>20</v>
      </c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90"/>
    </row>
    <row r="10" spans="1:387" ht="18.75" customHeight="1" x14ac:dyDescent="0.15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3" t="str">
        <f>データ!P7</f>
        <v>該当数値なし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>
        <f>データ!Q7</f>
        <v>839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81">
        <f>データ!R7</f>
        <v>60</v>
      </c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0" t="str">
        <f>データ!V7</f>
        <v>無</v>
      </c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2">
        <f>データ!W7</f>
        <v>50</v>
      </c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0" t="str">
        <f>データ!X7</f>
        <v>有</v>
      </c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2"/>
      <c r="NI10" s="91" t="s">
        <v>21</v>
      </c>
      <c r="NJ10" s="92"/>
      <c r="NK10" s="93" t="s">
        <v>22</v>
      </c>
      <c r="NL10" s="93"/>
      <c r="NM10" s="93"/>
      <c r="NN10" s="93"/>
      <c r="NO10" s="93"/>
      <c r="NP10" s="93"/>
      <c r="NQ10" s="93"/>
      <c r="NR10" s="93"/>
      <c r="NS10" s="93"/>
      <c r="NT10" s="93"/>
      <c r="NU10" s="93"/>
      <c r="NV10" s="94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5" t="s">
        <v>23</v>
      </c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6"/>
      <c r="JO14" s="6"/>
      <c r="JP14" s="6"/>
      <c r="JQ14" s="6"/>
      <c r="JR14" s="6"/>
      <c r="JS14" s="6"/>
      <c r="JT14" s="99" t="s">
        <v>25</v>
      </c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100"/>
      <c r="NH14" s="2"/>
      <c r="NI14" s="103" t="s">
        <v>26</v>
      </c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8"/>
      <c r="JO15" s="8"/>
      <c r="JP15" s="8"/>
      <c r="JQ15" s="8"/>
      <c r="JR15" s="8"/>
      <c r="JS15" s="8"/>
      <c r="JT15" s="101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102"/>
      <c r="NH15" s="2"/>
      <c r="NI15" s="106" t="s">
        <v>142</v>
      </c>
      <c r="NJ15" s="107"/>
      <c r="NK15" s="107"/>
      <c r="NL15" s="107"/>
      <c r="NM15" s="107"/>
      <c r="NN15" s="107"/>
      <c r="NO15" s="107"/>
      <c r="NP15" s="107"/>
      <c r="NQ15" s="107"/>
      <c r="NR15" s="107"/>
      <c r="NS15" s="107"/>
      <c r="NT15" s="107"/>
      <c r="NU15" s="107"/>
      <c r="NV15" s="107"/>
      <c r="NW15" s="108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6"/>
      <c r="NJ16" s="107"/>
      <c r="NK16" s="107"/>
      <c r="NL16" s="107"/>
      <c r="NM16" s="107"/>
      <c r="NN16" s="107"/>
      <c r="NO16" s="107"/>
      <c r="NP16" s="107"/>
      <c r="NQ16" s="107"/>
      <c r="NR16" s="107"/>
      <c r="NS16" s="107"/>
      <c r="NT16" s="107"/>
      <c r="NU16" s="107"/>
      <c r="NV16" s="107"/>
      <c r="NW16" s="108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6"/>
      <c r="NJ17" s="107"/>
      <c r="NK17" s="107"/>
      <c r="NL17" s="107"/>
      <c r="NM17" s="107"/>
      <c r="NN17" s="107"/>
      <c r="NO17" s="107"/>
      <c r="NP17" s="107"/>
      <c r="NQ17" s="107"/>
      <c r="NR17" s="107"/>
      <c r="NS17" s="107"/>
      <c r="NT17" s="107"/>
      <c r="NU17" s="107"/>
      <c r="NV17" s="107"/>
      <c r="NW17" s="108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6"/>
      <c r="NJ18" s="107"/>
      <c r="NK18" s="107"/>
      <c r="NL18" s="107"/>
      <c r="NM18" s="107"/>
      <c r="NN18" s="107"/>
      <c r="NO18" s="107"/>
      <c r="NP18" s="107"/>
      <c r="NQ18" s="107"/>
      <c r="NR18" s="107"/>
      <c r="NS18" s="107"/>
      <c r="NT18" s="107"/>
      <c r="NU18" s="107"/>
      <c r="NV18" s="107"/>
      <c r="NW18" s="108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6"/>
      <c r="NJ19" s="107"/>
      <c r="NK19" s="107"/>
      <c r="NL19" s="107"/>
      <c r="NM19" s="107"/>
      <c r="NN19" s="107"/>
      <c r="NO19" s="107"/>
      <c r="NP19" s="107"/>
      <c r="NQ19" s="107"/>
      <c r="NR19" s="107"/>
      <c r="NS19" s="107"/>
      <c r="NT19" s="107"/>
      <c r="NU19" s="107"/>
      <c r="NV19" s="107"/>
      <c r="NW19" s="108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6"/>
      <c r="NJ20" s="107"/>
      <c r="NK20" s="107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107"/>
      <c r="NW20" s="108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6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8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6"/>
      <c r="NJ22" s="107"/>
      <c r="NK22" s="107"/>
      <c r="NL22" s="107"/>
      <c r="NM22" s="107"/>
      <c r="NN22" s="107"/>
      <c r="NO22" s="107"/>
      <c r="NP22" s="107"/>
      <c r="NQ22" s="107"/>
      <c r="NR22" s="107"/>
      <c r="NS22" s="107"/>
      <c r="NT22" s="107"/>
      <c r="NU22" s="107"/>
      <c r="NV22" s="107"/>
      <c r="NW22" s="108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6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8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6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8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6"/>
      <c r="NJ25" s="107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8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6"/>
      <c r="NJ26" s="107"/>
      <c r="NK26" s="107"/>
      <c r="NL26" s="107"/>
      <c r="NM26" s="107"/>
      <c r="NN26" s="107"/>
      <c r="NO26" s="107"/>
      <c r="NP26" s="107"/>
      <c r="NQ26" s="107"/>
      <c r="NR26" s="107"/>
      <c r="NS26" s="107"/>
      <c r="NT26" s="107"/>
      <c r="NU26" s="107"/>
      <c r="NV26" s="107"/>
      <c r="NW26" s="108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6"/>
      <c r="NJ27" s="107"/>
      <c r="NK27" s="107"/>
      <c r="NL27" s="107"/>
      <c r="NM27" s="107"/>
      <c r="NN27" s="107"/>
      <c r="NO27" s="107"/>
      <c r="NP27" s="107"/>
      <c r="NQ27" s="107"/>
      <c r="NR27" s="107"/>
      <c r="NS27" s="107"/>
      <c r="NT27" s="107"/>
      <c r="NU27" s="107"/>
      <c r="NV27" s="107"/>
      <c r="NW27" s="108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6"/>
      <c r="NJ28" s="107"/>
      <c r="NK28" s="107"/>
      <c r="NL28" s="107"/>
      <c r="NM28" s="107"/>
      <c r="NN28" s="107"/>
      <c r="NO28" s="107"/>
      <c r="NP28" s="107"/>
      <c r="NQ28" s="107"/>
      <c r="NR28" s="107"/>
      <c r="NS28" s="107"/>
      <c r="NT28" s="107"/>
      <c r="NU28" s="107"/>
      <c r="NV28" s="107"/>
      <c r="NW28" s="108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6"/>
      <c r="NJ29" s="107"/>
      <c r="NK29" s="107"/>
      <c r="NL29" s="107"/>
      <c r="NM29" s="107"/>
      <c r="NN29" s="107"/>
      <c r="NO29" s="107"/>
      <c r="NP29" s="107"/>
      <c r="NQ29" s="107"/>
      <c r="NR29" s="107"/>
      <c r="NS29" s="107"/>
      <c r="NT29" s="107"/>
      <c r="NU29" s="107"/>
      <c r="NV29" s="107"/>
      <c r="NW29" s="108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2" t="str">
        <f>データ!$B$11</f>
        <v>H29</v>
      </c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 t="str">
        <f>データ!$C$11</f>
        <v>H30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 t="str">
        <f>データ!$D$11</f>
        <v>R01</v>
      </c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 t="str">
        <f>データ!$E$11</f>
        <v>R02</v>
      </c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 t="str">
        <f>データ!$F$11</f>
        <v>R03</v>
      </c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2" t="str">
        <f>データ!$B$11</f>
        <v>H29</v>
      </c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 t="str">
        <f>データ!$C$11</f>
        <v>H30</v>
      </c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 t="str">
        <f>データ!$D$11</f>
        <v>R01</v>
      </c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 t="str">
        <f>データ!$E$11</f>
        <v>R02</v>
      </c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 t="str">
        <f>データ!$F$11</f>
        <v>R03</v>
      </c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2" t="str">
        <f>データ!$B$11</f>
        <v>H29</v>
      </c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 t="str">
        <f>データ!$C$11</f>
        <v>H30</v>
      </c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 t="str">
        <f>データ!$D$11</f>
        <v>R01</v>
      </c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 t="str">
        <f>データ!$E$11</f>
        <v>R02</v>
      </c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  <c r="IW30" s="112"/>
      <c r="IX30" s="112" t="str">
        <f>データ!$F$11</f>
        <v>R03</v>
      </c>
      <c r="IY30" s="112"/>
      <c r="IZ30" s="112"/>
      <c r="JA30" s="112"/>
      <c r="JB30" s="112"/>
      <c r="JC30" s="112"/>
      <c r="JD30" s="112"/>
      <c r="JE30" s="112"/>
      <c r="JF30" s="112"/>
      <c r="JG30" s="112"/>
      <c r="JH30" s="112"/>
      <c r="JI30" s="112"/>
      <c r="JJ30" s="112"/>
      <c r="JK30" s="112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9"/>
      <c r="NJ30" s="110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1"/>
    </row>
    <row r="31" spans="1:387" ht="13.5" customHeight="1" x14ac:dyDescent="0.15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100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83.1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83.3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158.9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213.5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14.6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4.2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0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0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0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21">
        <f>データ!AU7</f>
        <v>2615</v>
      </c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>
        <f>データ!AV7</f>
        <v>946</v>
      </c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>
        <f>データ!AW7</f>
        <v>0</v>
      </c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>
        <f>データ!AX7</f>
        <v>0</v>
      </c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1"/>
      <c r="IX31" s="121">
        <f>データ!AY7</f>
        <v>0</v>
      </c>
      <c r="IY31" s="121"/>
      <c r="IZ31" s="121"/>
      <c r="JA31" s="121"/>
      <c r="JB31" s="121"/>
      <c r="JC31" s="121"/>
      <c r="JD31" s="121"/>
      <c r="JE31" s="121"/>
      <c r="JF31" s="121"/>
      <c r="JG31" s="121"/>
      <c r="JH31" s="121"/>
      <c r="JI31" s="121"/>
      <c r="JJ31" s="121"/>
      <c r="JK31" s="121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3" t="s">
        <v>28</v>
      </c>
      <c r="NJ31" s="104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94.4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96.2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92.2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96.8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92.8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17.7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26.5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19.5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47.8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42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21">
        <f>データ!AZ7</f>
        <v>2646</v>
      </c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>
        <f>データ!BA7</f>
        <v>3770</v>
      </c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>
        <f>データ!BB7</f>
        <v>3122</v>
      </c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>
        <f>データ!BC7</f>
        <v>63431</v>
      </c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>
        <f>データ!BD7</f>
        <v>161674</v>
      </c>
      <c r="IY32" s="121"/>
      <c r="IZ32" s="121"/>
      <c r="JA32" s="121"/>
      <c r="JB32" s="121"/>
      <c r="JC32" s="121"/>
      <c r="JD32" s="121"/>
      <c r="JE32" s="121"/>
      <c r="JF32" s="121"/>
      <c r="JG32" s="121"/>
      <c r="JH32" s="121"/>
      <c r="JI32" s="121"/>
      <c r="JJ32" s="121"/>
      <c r="JK32" s="121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6" t="s">
        <v>143</v>
      </c>
      <c r="NJ32" s="139"/>
      <c r="NK32" s="139"/>
      <c r="NL32" s="139"/>
      <c r="NM32" s="139"/>
      <c r="NN32" s="139"/>
      <c r="NO32" s="139"/>
      <c r="NP32" s="139"/>
      <c r="NQ32" s="139"/>
      <c r="NR32" s="139"/>
      <c r="NS32" s="139"/>
      <c r="NT32" s="139"/>
      <c r="NU32" s="139"/>
      <c r="NV32" s="139"/>
      <c r="NW32" s="10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6"/>
      <c r="NJ33" s="139"/>
      <c r="NK33" s="139"/>
      <c r="NL33" s="139"/>
      <c r="NM33" s="139"/>
      <c r="NN33" s="139"/>
      <c r="NO33" s="139"/>
      <c r="NP33" s="139"/>
      <c r="NQ33" s="139"/>
      <c r="NR33" s="139"/>
      <c r="NS33" s="139"/>
      <c r="NT33" s="139"/>
      <c r="NU33" s="139"/>
      <c r="NV33" s="139"/>
      <c r="NW33" s="10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6"/>
      <c r="NJ34" s="139"/>
      <c r="NK34" s="139"/>
      <c r="NL34" s="139"/>
      <c r="NM34" s="139"/>
      <c r="NN34" s="139"/>
      <c r="NO34" s="139"/>
      <c r="NP34" s="139"/>
      <c r="NQ34" s="139"/>
      <c r="NR34" s="139"/>
      <c r="NS34" s="139"/>
      <c r="NT34" s="139"/>
      <c r="NU34" s="139"/>
      <c r="NV34" s="139"/>
      <c r="NW34" s="10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6"/>
      <c r="NJ35" s="139"/>
      <c r="NK35" s="139"/>
      <c r="NL35" s="139"/>
      <c r="NM35" s="139"/>
      <c r="NN35" s="139"/>
      <c r="NO35" s="139"/>
      <c r="NP35" s="139"/>
      <c r="NQ35" s="139"/>
      <c r="NR35" s="139"/>
      <c r="NS35" s="139"/>
      <c r="NT35" s="139"/>
      <c r="NU35" s="139"/>
      <c r="NV35" s="139"/>
      <c r="NW35" s="10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6"/>
      <c r="NJ36" s="139"/>
      <c r="NK36" s="139"/>
      <c r="NL36" s="139"/>
      <c r="NM36" s="139"/>
      <c r="NN36" s="139"/>
      <c r="NO36" s="139"/>
      <c r="NP36" s="139"/>
      <c r="NQ36" s="139"/>
      <c r="NR36" s="139"/>
      <c r="NS36" s="139"/>
      <c r="NT36" s="139"/>
      <c r="NU36" s="139"/>
      <c r="NV36" s="139"/>
      <c r="NW36" s="10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6"/>
      <c r="NJ37" s="139"/>
      <c r="NK37" s="139"/>
      <c r="NL37" s="139"/>
      <c r="NM37" s="139"/>
      <c r="NN37" s="139"/>
      <c r="NO37" s="139"/>
      <c r="NP37" s="139"/>
      <c r="NQ37" s="139"/>
      <c r="NR37" s="139"/>
      <c r="NS37" s="139"/>
      <c r="NT37" s="139"/>
      <c r="NU37" s="139"/>
      <c r="NV37" s="139"/>
      <c r="NW37" s="10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6"/>
      <c r="NJ38" s="139"/>
      <c r="NK38" s="139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39"/>
      <c r="NW38" s="10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6"/>
      <c r="NJ39" s="139"/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0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6"/>
      <c r="NJ40" s="139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0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6"/>
      <c r="NJ41" s="139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0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6"/>
      <c r="NJ42" s="139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0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6"/>
      <c r="NJ43" s="139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0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6"/>
      <c r="NJ44" s="139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0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6"/>
      <c r="NJ45" s="139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0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6"/>
      <c r="NJ46" s="139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0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9"/>
      <c r="NJ47" s="110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3" t="s">
        <v>30</v>
      </c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6" t="s">
        <v>144</v>
      </c>
      <c r="NJ49" s="107"/>
      <c r="NK49" s="107"/>
      <c r="NL49" s="107"/>
      <c r="NM49" s="107"/>
      <c r="NN49" s="107"/>
      <c r="NO49" s="107"/>
      <c r="NP49" s="107"/>
      <c r="NQ49" s="107"/>
      <c r="NR49" s="107"/>
      <c r="NS49" s="107"/>
      <c r="NT49" s="107"/>
      <c r="NU49" s="107"/>
      <c r="NV49" s="107"/>
      <c r="NW49" s="10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6"/>
      <c r="NJ50" s="107"/>
      <c r="NK50" s="107"/>
      <c r="NL50" s="107"/>
      <c r="NM50" s="107"/>
      <c r="NN50" s="107"/>
      <c r="NO50" s="107"/>
      <c r="NP50" s="107"/>
      <c r="NQ50" s="107"/>
      <c r="NR50" s="107"/>
      <c r="NS50" s="107"/>
      <c r="NT50" s="107"/>
      <c r="NU50" s="107"/>
      <c r="NV50" s="107"/>
      <c r="NW50" s="10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6"/>
      <c r="NJ51" s="107"/>
      <c r="NK51" s="107"/>
      <c r="NL51" s="107"/>
      <c r="NM51" s="107"/>
      <c r="NN51" s="107"/>
      <c r="NO51" s="107"/>
      <c r="NP51" s="107"/>
      <c r="NQ51" s="107"/>
      <c r="NR51" s="107"/>
      <c r="NS51" s="107"/>
      <c r="NT51" s="107"/>
      <c r="NU51" s="107"/>
      <c r="NV51" s="107"/>
      <c r="NW51" s="10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2" t="str">
        <f>データ!$B$11</f>
        <v>H29</v>
      </c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 t="str">
        <f>データ!$C$11</f>
        <v>H30</v>
      </c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 t="str">
        <f>データ!$D$11</f>
        <v>R01</v>
      </c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 t="str">
        <f>データ!$E$11</f>
        <v>R02</v>
      </c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 t="str">
        <f>データ!$F$11</f>
        <v>R03</v>
      </c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2" t="str">
        <f>データ!$B$11</f>
        <v>H29</v>
      </c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 t="str">
        <f>データ!$C$11</f>
        <v>H30</v>
      </c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 t="str">
        <f>データ!$D$11</f>
        <v>R01</v>
      </c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 t="str">
        <f>データ!$E$11</f>
        <v>R02</v>
      </c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 t="str">
        <f>データ!$F$11</f>
        <v>R03</v>
      </c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2" t="str">
        <f>データ!$B$11</f>
        <v>H29</v>
      </c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 t="str">
        <f>データ!$C$11</f>
        <v>H30</v>
      </c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 t="str">
        <f>データ!$D$11</f>
        <v>R01</v>
      </c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 t="str">
        <f>データ!$E$11</f>
        <v>R02</v>
      </c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 t="str">
        <f>データ!$F$11</f>
        <v>R03</v>
      </c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2" t="str">
        <f>データ!$B$11</f>
        <v>H29</v>
      </c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 t="str">
        <f>データ!$C$11</f>
        <v>H30</v>
      </c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  <c r="LH52" s="112"/>
      <c r="LI52" s="112"/>
      <c r="LJ52" s="112" t="str">
        <f>データ!$D$11</f>
        <v>R01</v>
      </c>
      <c r="LK52" s="112"/>
      <c r="LL52" s="112"/>
      <c r="LM52" s="112"/>
      <c r="LN52" s="112"/>
      <c r="LO52" s="112"/>
      <c r="LP52" s="112"/>
      <c r="LQ52" s="112"/>
      <c r="LR52" s="112"/>
      <c r="LS52" s="112"/>
      <c r="LT52" s="112"/>
      <c r="LU52" s="112"/>
      <c r="LV52" s="112"/>
      <c r="LW52" s="112"/>
      <c r="LX52" s="112" t="str">
        <f>データ!$E$11</f>
        <v>R02</v>
      </c>
      <c r="LY52" s="112"/>
      <c r="LZ52" s="112"/>
      <c r="MA52" s="112"/>
      <c r="MB52" s="112"/>
      <c r="MC52" s="112"/>
      <c r="MD52" s="112"/>
      <c r="ME52" s="112"/>
      <c r="MF52" s="112"/>
      <c r="MG52" s="112"/>
      <c r="MH52" s="112"/>
      <c r="MI52" s="112"/>
      <c r="MJ52" s="112"/>
      <c r="MK52" s="112"/>
      <c r="ML52" s="112" t="str">
        <f>データ!$F$11</f>
        <v>R03</v>
      </c>
      <c r="MM52" s="112"/>
      <c r="MN52" s="112"/>
      <c r="MO52" s="112"/>
      <c r="MP52" s="112"/>
      <c r="MQ52" s="112"/>
      <c r="MR52" s="112"/>
      <c r="MS52" s="112"/>
      <c r="MT52" s="112"/>
      <c r="MU52" s="112"/>
      <c r="MV52" s="112"/>
      <c r="MW52" s="112"/>
      <c r="MX52" s="112"/>
      <c r="MY52" s="112"/>
      <c r="MZ52" s="2"/>
      <c r="NA52" s="2"/>
      <c r="NB52" s="2"/>
      <c r="NC52" s="2"/>
      <c r="ND52" s="2"/>
      <c r="NE52" s="2"/>
      <c r="NF52" s="2"/>
      <c r="NG52" s="10"/>
      <c r="NH52" s="2"/>
      <c r="NI52" s="106"/>
      <c r="NJ52" s="107"/>
      <c r="NK52" s="107"/>
      <c r="NL52" s="107"/>
      <c r="NM52" s="107"/>
      <c r="NN52" s="107"/>
      <c r="NO52" s="107"/>
      <c r="NP52" s="107"/>
      <c r="NQ52" s="107"/>
      <c r="NR52" s="107"/>
      <c r="NS52" s="107"/>
      <c r="NT52" s="107"/>
      <c r="NU52" s="107"/>
      <c r="NV52" s="107"/>
      <c r="NW52" s="108"/>
    </row>
    <row r="53" spans="1:387" ht="13.5" customHeight="1" x14ac:dyDescent="0.15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12.3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10.1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11.8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0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0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49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46.6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37.299999999999997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415.5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161.30000000000001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-18.3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-53.6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-23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-307.5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-160.4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21">
        <f>データ!CM7</f>
        <v>-9383</v>
      </c>
      <c r="KI53" s="121"/>
      <c r="KJ53" s="121"/>
      <c r="KK53" s="121"/>
      <c r="KL53" s="121"/>
      <c r="KM53" s="121"/>
      <c r="KN53" s="121"/>
      <c r="KO53" s="121"/>
      <c r="KP53" s="121"/>
      <c r="KQ53" s="121"/>
      <c r="KR53" s="121"/>
      <c r="KS53" s="121"/>
      <c r="KT53" s="121"/>
      <c r="KU53" s="121"/>
      <c r="KV53" s="121">
        <f>データ!CN7</f>
        <v>-13936</v>
      </c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/>
      <c r="LI53" s="121"/>
      <c r="LJ53" s="121">
        <f>データ!CO7</f>
        <v>-13940</v>
      </c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>
        <f>データ!CP7</f>
        <v>12676532</v>
      </c>
      <c r="LY53" s="121"/>
      <c r="LZ53" s="121"/>
      <c r="MA53" s="121"/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>
        <f>データ!CQ7</f>
        <v>24414</v>
      </c>
      <c r="MM53" s="121"/>
      <c r="MN53" s="121"/>
      <c r="MO53" s="121"/>
      <c r="MP53" s="121"/>
      <c r="MQ53" s="121"/>
      <c r="MR53" s="121"/>
      <c r="MS53" s="121"/>
      <c r="MT53" s="121"/>
      <c r="MU53" s="121"/>
      <c r="MV53" s="121"/>
      <c r="MW53" s="121"/>
      <c r="MX53" s="121"/>
      <c r="MY53" s="121"/>
      <c r="MZ53" s="2"/>
      <c r="NA53" s="2"/>
      <c r="NB53" s="2"/>
      <c r="NC53" s="2"/>
      <c r="ND53" s="2"/>
      <c r="NE53" s="2"/>
      <c r="NF53" s="2"/>
      <c r="NG53" s="10"/>
      <c r="NH53" s="2"/>
      <c r="NI53" s="106"/>
      <c r="NJ53" s="107"/>
      <c r="NK53" s="107"/>
      <c r="NL53" s="107"/>
      <c r="NM53" s="107"/>
      <c r="NN53" s="107"/>
      <c r="NO53" s="107"/>
      <c r="NP53" s="107"/>
      <c r="NQ53" s="107"/>
      <c r="NR53" s="107"/>
      <c r="NS53" s="107"/>
      <c r="NT53" s="107"/>
      <c r="NU53" s="107"/>
      <c r="NV53" s="107"/>
      <c r="NW53" s="10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23.8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22.7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19.100000000000001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5.0999999999999996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6.4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37.9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37.200000000000003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40.299999999999997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100.4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58.5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-37.299999999999997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-53.9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-19.8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-152.6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-61.8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2">
        <f>データ!CR7</f>
        <v>-11401</v>
      </c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4"/>
      <c r="KV54" s="122">
        <f>データ!CS7</f>
        <v>-10800</v>
      </c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4"/>
      <c r="LJ54" s="122">
        <f>データ!CT7</f>
        <v>-18007</v>
      </c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4"/>
      <c r="LX54" s="122">
        <f>データ!CU7</f>
        <v>583147</v>
      </c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4"/>
      <c r="ML54" s="122">
        <f>データ!CV7</f>
        <v>-15708</v>
      </c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4"/>
      <c r="MZ54" s="2"/>
      <c r="NA54" s="2"/>
      <c r="NB54" s="2"/>
      <c r="NC54" s="2"/>
      <c r="ND54" s="2"/>
      <c r="NE54" s="2"/>
      <c r="NF54" s="2"/>
      <c r="NG54" s="10"/>
      <c r="NH54" s="2"/>
      <c r="NI54" s="106"/>
      <c r="NJ54" s="107"/>
      <c r="NK54" s="107"/>
      <c r="NL54" s="107"/>
      <c r="NM54" s="107"/>
      <c r="NN54" s="107"/>
      <c r="NO54" s="107"/>
      <c r="NP54" s="107"/>
      <c r="NQ54" s="107"/>
      <c r="NR54" s="107"/>
      <c r="NS54" s="107"/>
      <c r="NT54" s="107"/>
      <c r="NU54" s="107"/>
      <c r="NV54" s="107"/>
      <c r="NW54" s="10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6"/>
      <c r="NJ55" s="107"/>
      <c r="NK55" s="107"/>
      <c r="NL55" s="107"/>
      <c r="NM55" s="107"/>
      <c r="NN55" s="107"/>
      <c r="NO55" s="107"/>
      <c r="NP55" s="107"/>
      <c r="NQ55" s="107"/>
      <c r="NR55" s="107"/>
      <c r="NS55" s="107"/>
      <c r="NT55" s="107"/>
      <c r="NU55" s="107"/>
      <c r="NV55" s="107"/>
      <c r="NW55" s="10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6"/>
      <c r="NJ56" s="107"/>
      <c r="NK56" s="107"/>
      <c r="NL56" s="107"/>
      <c r="NM56" s="107"/>
      <c r="NN56" s="107"/>
      <c r="NO56" s="107"/>
      <c r="NP56" s="107"/>
      <c r="NQ56" s="107"/>
      <c r="NR56" s="107"/>
      <c r="NS56" s="107"/>
      <c r="NT56" s="107"/>
      <c r="NU56" s="107"/>
      <c r="NV56" s="107"/>
      <c r="NW56" s="10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6"/>
      <c r="NJ57" s="107"/>
      <c r="NK57" s="107"/>
      <c r="NL57" s="107"/>
      <c r="NM57" s="107"/>
      <c r="NN57" s="107"/>
      <c r="NO57" s="107"/>
      <c r="NP57" s="107"/>
      <c r="NQ57" s="107"/>
      <c r="NR57" s="107"/>
      <c r="NS57" s="107"/>
      <c r="NT57" s="107"/>
      <c r="NU57" s="107"/>
      <c r="NV57" s="107"/>
      <c r="NW57" s="10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6"/>
      <c r="NJ58" s="107"/>
      <c r="NK58" s="107"/>
      <c r="NL58" s="107"/>
      <c r="NM58" s="107"/>
      <c r="NN58" s="107"/>
      <c r="NO58" s="107"/>
      <c r="NP58" s="107"/>
      <c r="NQ58" s="107"/>
      <c r="NR58" s="107"/>
      <c r="NS58" s="107"/>
      <c r="NT58" s="107"/>
      <c r="NU58" s="107"/>
      <c r="NV58" s="107"/>
      <c r="NW58" s="10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6"/>
      <c r="NJ59" s="107"/>
      <c r="NK59" s="107"/>
      <c r="NL59" s="107"/>
      <c r="NM59" s="107"/>
      <c r="NN59" s="107"/>
      <c r="NO59" s="107"/>
      <c r="NP59" s="107"/>
      <c r="NQ59" s="107"/>
      <c r="NR59" s="107"/>
      <c r="NS59" s="107"/>
      <c r="NT59" s="107"/>
      <c r="NU59" s="107"/>
      <c r="NV59" s="107"/>
      <c r="NW59" s="10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7" t="s">
        <v>31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8"/>
      <c r="NC60" s="8"/>
      <c r="ND60" s="8"/>
      <c r="NE60" s="8"/>
      <c r="NF60" s="8"/>
      <c r="NG60" s="21"/>
      <c r="NH60" s="2"/>
      <c r="NI60" s="106"/>
      <c r="NJ60" s="107"/>
      <c r="NK60" s="107"/>
      <c r="NL60" s="107"/>
      <c r="NM60" s="107"/>
      <c r="NN60" s="107"/>
      <c r="NO60" s="107"/>
      <c r="NP60" s="107"/>
      <c r="NQ60" s="107"/>
      <c r="NR60" s="107"/>
      <c r="NS60" s="107"/>
      <c r="NT60" s="107"/>
      <c r="NU60" s="107"/>
      <c r="NV60" s="107"/>
      <c r="NW60" s="10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8"/>
      <c r="NC61" s="8"/>
      <c r="ND61" s="8"/>
      <c r="NE61" s="8"/>
      <c r="NF61" s="8"/>
      <c r="NG61" s="21"/>
      <c r="NH61" s="2"/>
      <c r="NI61" s="106"/>
      <c r="NJ61" s="107"/>
      <c r="NK61" s="107"/>
      <c r="NL61" s="107"/>
      <c r="NM61" s="107"/>
      <c r="NN61" s="107"/>
      <c r="NO61" s="107"/>
      <c r="NP61" s="107"/>
      <c r="NQ61" s="107"/>
      <c r="NR61" s="107"/>
      <c r="NS61" s="107"/>
      <c r="NT61" s="107"/>
      <c r="NU61" s="107"/>
      <c r="NV61" s="107"/>
      <c r="NW61" s="10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6"/>
      <c r="NJ62" s="107"/>
      <c r="NK62" s="107"/>
      <c r="NL62" s="107"/>
      <c r="NM62" s="107"/>
      <c r="NN62" s="107"/>
      <c r="NO62" s="107"/>
      <c r="NP62" s="107"/>
      <c r="NQ62" s="107"/>
      <c r="NR62" s="107"/>
      <c r="NS62" s="107"/>
      <c r="NT62" s="107"/>
      <c r="NU62" s="107"/>
      <c r="NV62" s="107"/>
      <c r="NW62" s="10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5" t="s">
        <v>32</v>
      </c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6"/>
      <c r="NJ63" s="107"/>
      <c r="NK63" s="107"/>
      <c r="NL63" s="107"/>
      <c r="NM63" s="107"/>
      <c r="NN63" s="107"/>
      <c r="NO63" s="107"/>
      <c r="NP63" s="107"/>
      <c r="NQ63" s="107"/>
      <c r="NR63" s="107"/>
      <c r="NS63" s="107"/>
      <c r="NT63" s="107"/>
      <c r="NU63" s="107"/>
      <c r="NV63" s="107"/>
      <c r="NW63" s="10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9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3" t="s">
        <v>33</v>
      </c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6" t="s">
        <v>145</v>
      </c>
      <c r="NJ66" s="107"/>
      <c r="NK66" s="107"/>
      <c r="NL66" s="107"/>
      <c r="NM66" s="107"/>
      <c r="NN66" s="107"/>
      <c r="NO66" s="107"/>
      <c r="NP66" s="107"/>
      <c r="NQ66" s="107"/>
      <c r="NR66" s="107"/>
      <c r="NS66" s="107"/>
      <c r="NT66" s="107"/>
      <c r="NU66" s="107"/>
      <c r="NV66" s="107"/>
      <c r="NW66" s="10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6">
        <f>データ!DI6</f>
        <v>301188</v>
      </c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6"/>
      <c r="NJ67" s="107"/>
      <c r="NK67" s="107"/>
      <c r="NL67" s="107"/>
      <c r="NM67" s="107"/>
      <c r="NN67" s="107"/>
      <c r="NO67" s="107"/>
      <c r="NP67" s="107"/>
      <c r="NQ67" s="107"/>
      <c r="NR67" s="107"/>
      <c r="NS67" s="107"/>
      <c r="NT67" s="107"/>
      <c r="NU67" s="107"/>
      <c r="NV67" s="107"/>
      <c r="NW67" s="10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6"/>
      <c r="NJ68" s="107"/>
      <c r="NK68" s="107"/>
      <c r="NL68" s="107"/>
      <c r="NM68" s="107"/>
      <c r="NN68" s="107"/>
      <c r="NO68" s="107"/>
      <c r="NP68" s="107"/>
      <c r="NQ68" s="107"/>
      <c r="NR68" s="107"/>
      <c r="NS68" s="107"/>
      <c r="NT68" s="107"/>
      <c r="NU68" s="107"/>
      <c r="NV68" s="107"/>
      <c r="NW68" s="10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6"/>
      <c r="NJ69" s="107"/>
      <c r="NK69" s="107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7"/>
      <c r="NW69" s="10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6"/>
      <c r="NJ70" s="107"/>
      <c r="NK70" s="107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7"/>
      <c r="NW70" s="10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6"/>
      <c r="NJ71" s="107"/>
      <c r="NK71" s="107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7"/>
      <c r="NW71" s="10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5" t="s">
        <v>34</v>
      </c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6"/>
      <c r="NJ72" s="107"/>
      <c r="NK72" s="107"/>
      <c r="NL72" s="107"/>
      <c r="NM72" s="107"/>
      <c r="NN72" s="107"/>
      <c r="NO72" s="107"/>
      <c r="NP72" s="107"/>
      <c r="NQ72" s="107"/>
      <c r="NR72" s="107"/>
      <c r="NS72" s="107"/>
      <c r="NT72" s="107"/>
      <c r="NU72" s="107"/>
      <c r="NV72" s="107"/>
      <c r="NW72" s="10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6"/>
      <c r="NJ73" s="107"/>
      <c r="NK73" s="107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7"/>
      <c r="NW73" s="10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6"/>
      <c r="NJ74" s="107"/>
      <c r="NK74" s="107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7"/>
      <c r="NW74" s="10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6"/>
      <c r="NJ75" s="107"/>
      <c r="NK75" s="107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7"/>
      <c r="NW75" s="10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2" t="str">
        <f>データ!$B$11</f>
        <v>H29</v>
      </c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 t="str">
        <f>データ!$C$11</f>
        <v>H30</v>
      </c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 t="str">
        <f>データ!$D$11</f>
        <v>R01</v>
      </c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 t="str">
        <f>データ!$E$11</f>
        <v>R02</v>
      </c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 t="str">
        <f>データ!$F$11</f>
        <v>R03</v>
      </c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6">
        <f>データ!DJ6</f>
        <v>10000</v>
      </c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2" t="str">
        <f>データ!$B$11</f>
        <v>H29</v>
      </c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 t="str">
        <f>データ!$C$11</f>
        <v>H30</v>
      </c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 t="str">
        <f>データ!$D$11</f>
        <v>R01</v>
      </c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 t="str">
        <f>データ!$E$11</f>
        <v>R02</v>
      </c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 t="str">
        <f>データ!$F$11</f>
        <v>R03</v>
      </c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2" t="str">
        <f>データ!$B$11</f>
        <v>H29</v>
      </c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 t="str">
        <f>データ!$C$11</f>
        <v>H30</v>
      </c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 t="str">
        <f>データ!$D$11</f>
        <v>R01</v>
      </c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 t="str">
        <f>データ!$E$11</f>
        <v>R02</v>
      </c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 t="str">
        <f>データ!$F$11</f>
        <v>R03</v>
      </c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2"/>
      <c r="NA76" s="2"/>
      <c r="NB76" s="2"/>
      <c r="NC76" s="2"/>
      <c r="ND76" s="2"/>
      <c r="NE76" s="2"/>
      <c r="NF76" s="22"/>
      <c r="NG76" s="10"/>
      <c r="NH76" s="2"/>
      <c r="NI76" s="106"/>
      <c r="NJ76" s="107"/>
      <c r="NK76" s="107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7"/>
      <c r="NW76" s="108"/>
    </row>
    <row r="77" spans="1:387" ht="13.5" customHeight="1" x14ac:dyDescent="0.15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7" t="str">
        <f>データ!CX7</f>
        <v xml:space="preserve"> </v>
      </c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 t="str">
        <f>データ!CY7</f>
        <v xml:space="preserve"> </v>
      </c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 t="str">
        <f>データ!CZ7</f>
        <v xml:space="preserve"> </v>
      </c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 t="str">
        <f>データ!DA7</f>
        <v xml:space="preserve"> </v>
      </c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 t="str">
        <f>データ!DB7</f>
        <v xml:space="preserve"> </v>
      </c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7" t="str">
        <f>データ!DK7</f>
        <v xml:space="preserve"> </v>
      </c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 t="str">
        <f>データ!DL7</f>
        <v xml:space="preserve"> </v>
      </c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 t="str">
        <f>データ!DM7</f>
        <v xml:space="preserve"> </v>
      </c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 t="str">
        <f>データ!DN7</f>
        <v xml:space="preserve"> </v>
      </c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 t="str">
        <f>データ!DO7</f>
        <v xml:space="preserve"> </v>
      </c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0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0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0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0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0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6"/>
      <c r="NJ77" s="107"/>
      <c r="NK77" s="107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7"/>
      <c r="NW77" s="10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7" t="str">
        <f>データ!DC7</f>
        <v xml:space="preserve"> </v>
      </c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 t="str">
        <f>データ!DD7</f>
        <v xml:space="preserve"> </v>
      </c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 t="str">
        <f>データ!DE7</f>
        <v xml:space="preserve"> </v>
      </c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 t="str">
        <f>データ!DF7</f>
        <v xml:space="preserve"> </v>
      </c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 t="str">
        <f>データ!DG7</f>
        <v xml:space="preserve"> </v>
      </c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7" t="str">
        <f>データ!DP7</f>
        <v xml:space="preserve"> </v>
      </c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 t="str">
        <f>データ!DQ7</f>
        <v xml:space="preserve"> </v>
      </c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 t="str">
        <f>データ!DR7</f>
        <v xml:space="preserve"> </v>
      </c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 t="str">
        <f>データ!DS7</f>
        <v xml:space="preserve"> </v>
      </c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 t="str">
        <f>データ!DT7</f>
        <v xml:space="preserve"> </v>
      </c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511.3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536.70000000000005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43.6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330.8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92.9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6"/>
      <c r="NJ78" s="107"/>
      <c r="NK78" s="107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7"/>
      <c r="NW78" s="10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6"/>
      <c r="NJ79" s="107"/>
      <c r="NK79" s="107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7"/>
      <c r="NW79" s="10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6"/>
      <c r="NJ80" s="107"/>
      <c r="NK80" s="107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7"/>
      <c r="NW80" s="10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6"/>
      <c r="NJ81" s="107"/>
      <c r="NK81" s="107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7"/>
      <c r="NW81" s="10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9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TzZ6Zf+AlCrHqwMLIZm8UhYyQNjkyVhLovinUxEKM1Ro8jH8Idawe5uxe9QQ+weZJYSmo+ZBbMuPD/2ec0c8rg==" saltValue="QX9/bys1Ev8g5nbLDFzdPw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topLeftCell="DV1" workbookViewId="0">
      <selection activeCell="EK9" sqref="EK9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9" t="s">
        <v>58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1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3" t="s">
        <v>63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128" t="s">
        <v>64</v>
      </c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36" t="s">
        <v>65</v>
      </c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33" t="s">
        <v>66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5"/>
      <c r="BQ4" s="128" t="s">
        <v>67</v>
      </c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36" t="s">
        <v>68</v>
      </c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 t="s">
        <v>69</v>
      </c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33" t="s">
        <v>70</v>
      </c>
      <c r="CY4" s="134"/>
      <c r="CZ4" s="134"/>
      <c r="DA4" s="134"/>
      <c r="DB4" s="134"/>
      <c r="DC4" s="134"/>
      <c r="DD4" s="134"/>
      <c r="DE4" s="134"/>
      <c r="DF4" s="134"/>
      <c r="DG4" s="134"/>
      <c r="DH4" s="135"/>
      <c r="DI4" s="137" t="s">
        <v>71</v>
      </c>
      <c r="DJ4" s="137" t="s">
        <v>72</v>
      </c>
      <c r="DK4" s="128" t="s">
        <v>73</v>
      </c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 t="s">
        <v>74</v>
      </c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91</v>
      </c>
      <c r="AL5" s="42" t="s">
        <v>102</v>
      </c>
      <c r="AM5" s="42" t="s">
        <v>103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91</v>
      </c>
      <c r="AW5" s="42" t="s">
        <v>104</v>
      </c>
      <c r="AX5" s="42" t="s">
        <v>105</v>
      </c>
      <c r="AY5" s="42" t="s">
        <v>106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107</v>
      </c>
      <c r="BH5" s="42" t="s">
        <v>92</v>
      </c>
      <c r="BI5" s="42" t="s">
        <v>103</v>
      </c>
      <c r="BJ5" s="42" t="s">
        <v>106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108</v>
      </c>
      <c r="BS5" s="42" t="s">
        <v>102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108</v>
      </c>
      <c r="CD5" s="42" t="s">
        <v>109</v>
      </c>
      <c r="CE5" s="42" t="s">
        <v>93</v>
      </c>
      <c r="CF5" s="42" t="s">
        <v>94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108</v>
      </c>
      <c r="CO5" s="42" t="s">
        <v>102</v>
      </c>
      <c r="CP5" s="42" t="s">
        <v>105</v>
      </c>
      <c r="CQ5" s="42" t="s">
        <v>110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101</v>
      </c>
      <c r="CY5" s="42" t="s">
        <v>107</v>
      </c>
      <c r="CZ5" s="42" t="s">
        <v>92</v>
      </c>
      <c r="DA5" s="42" t="s">
        <v>103</v>
      </c>
      <c r="DB5" s="42" t="s">
        <v>106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8"/>
      <c r="DJ5" s="138"/>
      <c r="DK5" s="42" t="s">
        <v>111</v>
      </c>
      <c r="DL5" s="42" t="s">
        <v>91</v>
      </c>
      <c r="DM5" s="42" t="s">
        <v>92</v>
      </c>
      <c r="DN5" s="42" t="s">
        <v>105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111</v>
      </c>
      <c r="DW5" s="42" t="s">
        <v>108</v>
      </c>
      <c r="DX5" s="42" t="s">
        <v>109</v>
      </c>
      <c r="DY5" s="42" t="s">
        <v>103</v>
      </c>
      <c r="DZ5" s="42" t="s">
        <v>106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112</v>
      </c>
      <c r="EH5" s="42" t="s">
        <v>113</v>
      </c>
      <c r="EI5" s="42" t="s">
        <v>114</v>
      </c>
      <c r="EJ5" s="42" t="s">
        <v>115</v>
      </c>
      <c r="EK5" s="42" t="s">
        <v>116</v>
      </c>
      <c r="EL5" s="42" t="s">
        <v>117</v>
      </c>
      <c r="EM5" s="42" t="s">
        <v>118</v>
      </c>
      <c r="EN5" s="42" t="s">
        <v>119</v>
      </c>
      <c r="EO5" s="42" t="s">
        <v>120</v>
      </c>
      <c r="EP5" s="42" t="s">
        <v>121</v>
      </c>
    </row>
    <row r="6" spans="1:146" s="52" customFormat="1" x14ac:dyDescent="0.15">
      <c r="A6" s="28" t="s">
        <v>122</v>
      </c>
      <c r="B6" s="43">
        <f>B8</f>
        <v>2021</v>
      </c>
      <c r="C6" s="43">
        <f t="shared" ref="C6:X6" si="2">C8</f>
        <v>73644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2</v>
      </c>
      <c r="H6" s="43" t="str">
        <f>SUBSTITUTE(H8,"　","")</f>
        <v>福島県檜枝岐村</v>
      </c>
      <c r="I6" s="43" t="str">
        <f t="shared" si="2"/>
        <v>御池ロッジ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839</v>
      </c>
      <c r="R6" s="46">
        <f t="shared" si="2"/>
        <v>60</v>
      </c>
      <c r="S6" s="47" t="str">
        <f t="shared" si="2"/>
        <v>-</v>
      </c>
      <c r="T6" s="48" t="str">
        <f t="shared" si="2"/>
        <v>無</v>
      </c>
      <c r="U6" s="44" t="str">
        <f t="shared" si="2"/>
        <v>-</v>
      </c>
      <c r="V6" s="48" t="str">
        <f t="shared" si="2"/>
        <v>無</v>
      </c>
      <c r="W6" s="49">
        <f t="shared" si="2"/>
        <v>50</v>
      </c>
      <c r="X6" s="48" t="str">
        <f t="shared" si="2"/>
        <v>有</v>
      </c>
      <c r="Y6" s="50">
        <f>IF(Y8="-",NA(),Y8)</f>
        <v>100</v>
      </c>
      <c r="Z6" s="50">
        <f t="shared" ref="Z6:AH6" si="3">IF(Z8="-",NA(),Z8)</f>
        <v>83.1</v>
      </c>
      <c r="AA6" s="50">
        <f t="shared" si="3"/>
        <v>83.3</v>
      </c>
      <c r="AB6" s="50">
        <f t="shared" si="3"/>
        <v>158.9</v>
      </c>
      <c r="AC6" s="50">
        <f t="shared" si="3"/>
        <v>213.5</v>
      </c>
      <c r="AD6" s="50">
        <f t="shared" si="3"/>
        <v>94.4</v>
      </c>
      <c r="AE6" s="50">
        <f t="shared" si="3"/>
        <v>96.2</v>
      </c>
      <c r="AF6" s="50">
        <f t="shared" si="3"/>
        <v>92.2</v>
      </c>
      <c r="AG6" s="50">
        <f t="shared" si="3"/>
        <v>96.8</v>
      </c>
      <c r="AH6" s="50">
        <f t="shared" si="3"/>
        <v>92.8</v>
      </c>
      <c r="AI6" s="50" t="str">
        <f>IF(AI8="-","【-】","【"&amp;SUBSTITUTE(TEXT(AI8,"#,##0.0"),"-","△")&amp;"】")</f>
        <v>【90.6】</v>
      </c>
      <c r="AJ6" s="50">
        <f>IF(AJ8="-",NA(),AJ8)</f>
        <v>14.6</v>
      </c>
      <c r="AK6" s="50">
        <f t="shared" ref="AK6:AS6" si="4">IF(AK8="-",NA(),AK8)</f>
        <v>4.2</v>
      </c>
      <c r="AL6" s="50">
        <f t="shared" si="4"/>
        <v>0</v>
      </c>
      <c r="AM6" s="50">
        <f t="shared" si="4"/>
        <v>0</v>
      </c>
      <c r="AN6" s="50">
        <f t="shared" si="4"/>
        <v>0</v>
      </c>
      <c r="AO6" s="50">
        <f t="shared" si="4"/>
        <v>17.7</v>
      </c>
      <c r="AP6" s="50">
        <f t="shared" si="4"/>
        <v>26.5</v>
      </c>
      <c r="AQ6" s="50">
        <f t="shared" si="4"/>
        <v>19.5</v>
      </c>
      <c r="AR6" s="50">
        <f t="shared" si="4"/>
        <v>47.8</v>
      </c>
      <c r="AS6" s="50">
        <f t="shared" si="4"/>
        <v>42</v>
      </c>
      <c r="AT6" s="50" t="str">
        <f>IF(AT8="-","【-】","【"&amp;SUBSTITUTE(TEXT(AT8,"#,##0.0"),"-","△")&amp;"】")</f>
        <v>【30.4】</v>
      </c>
      <c r="AU6" s="45">
        <f>IF(AU8="-",NA(),AU8)</f>
        <v>2615</v>
      </c>
      <c r="AV6" s="45">
        <f t="shared" ref="AV6:BD6" si="5">IF(AV8="-",NA(),AV8)</f>
        <v>946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2646</v>
      </c>
      <c r="BA6" s="45">
        <f t="shared" si="5"/>
        <v>3770</v>
      </c>
      <c r="BB6" s="45">
        <f t="shared" si="5"/>
        <v>3122</v>
      </c>
      <c r="BC6" s="45">
        <f t="shared" si="5"/>
        <v>63431</v>
      </c>
      <c r="BD6" s="45">
        <f t="shared" si="5"/>
        <v>161674</v>
      </c>
      <c r="BE6" s="45" t="str">
        <f>IF(BE8="-","【-】","【"&amp;SUBSTITUTE(TEXT(BE8,"#,##0"),"-","△")&amp;"】")</f>
        <v>【208,749】</v>
      </c>
      <c r="BF6" s="50">
        <f>IF(BF8="-",NA(),BF8)</f>
        <v>12.3</v>
      </c>
      <c r="BG6" s="50">
        <f t="shared" ref="BG6:BO6" si="6">IF(BG8="-",NA(),BG8)</f>
        <v>10.1</v>
      </c>
      <c r="BH6" s="50">
        <f t="shared" si="6"/>
        <v>11.8</v>
      </c>
      <c r="BI6" s="50">
        <f t="shared" si="6"/>
        <v>0</v>
      </c>
      <c r="BJ6" s="50">
        <f t="shared" si="6"/>
        <v>0</v>
      </c>
      <c r="BK6" s="50">
        <f t="shared" si="6"/>
        <v>23.8</v>
      </c>
      <c r="BL6" s="50">
        <f t="shared" si="6"/>
        <v>22.7</v>
      </c>
      <c r="BM6" s="50">
        <f t="shared" si="6"/>
        <v>19.100000000000001</v>
      </c>
      <c r="BN6" s="50">
        <f t="shared" si="6"/>
        <v>5.0999999999999996</v>
      </c>
      <c r="BO6" s="50">
        <f t="shared" si="6"/>
        <v>6.4</v>
      </c>
      <c r="BP6" s="50" t="str">
        <f>IF(BP8="-","【-】","【"&amp;SUBSTITUTE(TEXT(BP8,"#,##0.0"),"-","△")&amp;"】")</f>
        <v>【12.2】</v>
      </c>
      <c r="BQ6" s="50">
        <f>IF(BQ8="-",NA(),BQ8)</f>
        <v>49</v>
      </c>
      <c r="BR6" s="50">
        <f t="shared" ref="BR6:BZ6" si="7">IF(BR8="-",NA(),BR8)</f>
        <v>46.6</v>
      </c>
      <c r="BS6" s="50">
        <f t="shared" si="7"/>
        <v>37.299999999999997</v>
      </c>
      <c r="BT6" s="50">
        <f t="shared" si="7"/>
        <v>415.5</v>
      </c>
      <c r="BU6" s="50">
        <f t="shared" si="7"/>
        <v>161.30000000000001</v>
      </c>
      <c r="BV6" s="50">
        <f t="shared" si="7"/>
        <v>37.9</v>
      </c>
      <c r="BW6" s="50">
        <f t="shared" si="7"/>
        <v>37.200000000000003</v>
      </c>
      <c r="BX6" s="50">
        <f t="shared" si="7"/>
        <v>40.299999999999997</v>
      </c>
      <c r="BY6" s="50">
        <f t="shared" si="7"/>
        <v>100.4</v>
      </c>
      <c r="BZ6" s="50">
        <f t="shared" si="7"/>
        <v>58.5</v>
      </c>
      <c r="CA6" s="50" t="str">
        <f>IF(CA8="-","【-】","【"&amp;SUBSTITUTE(TEXT(CA8,"#,##0.0"),"-","△")&amp;"】")</f>
        <v>【120.7】</v>
      </c>
      <c r="CB6" s="50">
        <f>IF(CB8="-",NA(),CB8)</f>
        <v>-18.3</v>
      </c>
      <c r="CC6" s="50">
        <f t="shared" ref="CC6:CK6" si="8">IF(CC8="-",NA(),CC8)</f>
        <v>-53.6</v>
      </c>
      <c r="CD6" s="50">
        <f t="shared" si="8"/>
        <v>-23</v>
      </c>
      <c r="CE6" s="50">
        <f t="shared" si="8"/>
        <v>-307.5</v>
      </c>
      <c r="CF6" s="50">
        <f t="shared" si="8"/>
        <v>-160.4</v>
      </c>
      <c r="CG6" s="50">
        <f t="shared" si="8"/>
        <v>-37.299999999999997</v>
      </c>
      <c r="CH6" s="50">
        <f t="shared" si="8"/>
        <v>-53.9</v>
      </c>
      <c r="CI6" s="50">
        <f t="shared" si="8"/>
        <v>-19.8</v>
      </c>
      <c r="CJ6" s="50">
        <f t="shared" si="8"/>
        <v>-152.6</v>
      </c>
      <c r="CK6" s="50">
        <f t="shared" si="8"/>
        <v>-61.8</v>
      </c>
      <c r="CL6" s="50" t="str">
        <f>IF(CL8="-","【-】","【"&amp;SUBSTITUTE(TEXT(CL8,"#,##0.0"),"-","△")&amp;"】")</f>
        <v>【△43.7】</v>
      </c>
      <c r="CM6" s="45">
        <f>IF(CM8="-",NA(),CM8)</f>
        <v>-9383</v>
      </c>
      <c r="CN6" s="45">
        <f t="shared" ref="CN6:CV6" si="9">IF(CN8="-",NA(),CN8)</f>
        <v>-13936</v>
      </c>
      <c r="CO6" s="45">
        <f t="shared" si="9"/>
        <v>-13940</v>
      </c>
      <c r="CP6" s="45">
        <f t="shared" si="9"/>
        <v>12676532</v>
      </c>
      <c r="CQ6" s="45">
        <f t="shared" si="9"/>
        <v>24414</v>
      </c>
      <c r="CR6" s="45">
        <f t="shared" si="9"/>
        <v>-11401</v>
      </c>
      <c r="CS6" s="45">
        <f t="shared" si="9"/>
        <v>-10800</v>
      </c>
      <c r="CT6" s="45">
        <f t="shared" si="9"/>
        <v>-18007</v>
      </c>
      <c r="CU6" s="45">
        <f t="shared" si="9"/>
        <v>583147</v>
      </c>
      <c r="CV6" s="45">
        <f t="shared" si="9"/>
        <v>-15708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123</v>
      </c>
      <c r="DI6" s="46">
        <f t="shared" ref="DI6:DJ6" si="10">DI8</f>
        <v>301188</v>
      </c>
      <c r="DJ6" s="46">
        <f t="shared" si="10"/>
        <v>10000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123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511.3</v>
      </c>
      <c r="EB6" s="50">
        <f t="shared" si="11"/>
        <v>536.70000000000005</v>
      </c>
      <c r="EC6" s="50">
        <f t="shared" si="11"/>
        <v>43.6</v>
      </c>
      <c r="ED6" s="50">
        <f t="shared" si="11"/>
        <v>330.8</v>
      </c>
      <c r="EE6" s="50">
        <f t="shared" si="11"/>
        <v>92.9</v>
      </c>
      <c r="EF6" s="50" t="str">
        <f>IF(EF8="-","【-】","【"&amp;SUBSTITUTE(TEXT(EF8,"#,##0.0"),"-","△")&amp;"】")</f>
        <v>【38.7】</v>
      </c>
      <c r="EG6" s="51">
        <f>IF(EG8="-",NA(),EG8)</f>
        <v>5.0000000000000001E-4</v>
      </c>
      <c r="EH6" s="51">
        <f t="shared" ref="EH6:EP6" si="12">IF(EH8="-",NA(),EH8)</f>
        <v>2.9999999999999997E-4</v>
      </c>
      <c r="EI6" s="51">
        <f t="shared" si="12"/>
        <v>2.0000000000000001E-4</v>
      </c>
      <c r="EJ6" s="51">
        <f t="shared" si="12"/>
        <v>0</v>
      </c>
      <c r="EK6" s="51">
        <f t="shared" si="12"/>
        <v>0</v>
      </c>
      <c r="EL6" s="51">
        <f t="shared" si="12"/>
        <v>6.8999999999999999E-3</v>
      </c>
      <c r="EM6" s="51">
        <f t="shared" si="12"/>
        <v>5.4999999999999997E-3</v>
      </c>
      <c r="EN6" s="51">
        <f t="shared" si="12"/>
        <v>5.5999999999999999E-3</v>
      </c>
      <c r="EO6" s="51">
        <f t="shared" si="12"/>
        <v>9.7000000000000003E-3</v>
      </c>
      <c r="EP6" s="51">
        <f t="shared" si="12"/>
        <v>4.8999999999999998E-3</v>
      </c>
    </row>
    <row r="7" spans="1:146" s="52" customFormat="1" x14ac:dyDescent="0.15">
      <c r="A7" s="28" t="s">
        <v>124</v>
      </c>
      <c r="B7" s="43">
        <f t="shared" ref="B7:X7" si="13">B8</f>
        <v>2021</v>
      </c>
      <c r="C7" s="43">
        <f t="shared" si="13"/>
        <v>73644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2</v>
      </c>
      <c r="H7" s="43" t="str">
        <f t="shared" si="13"/>
        <v>福島県　檜枝岐村</v>
      </c>
      <c r="I7" s="43" t="str">
        <f t="shared" si="13"/>
        <v>御池ロッジ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839</v>
      </c>
      <c r="R7" s="46">
        <f t="shared" si="13"/>
        <v>60</v>
      </c>
      <c r="S7" s="47" t="str">
        <f t="shared" si="13"/>
        <v>-</v>
      </c>
      <c r="T7" s="48" t="str">
        <f t="shared" si="13"/>
        <v>無</v>
      </c>
      <c r="U7" s="44" t="str">
        <f t="shared" si="13"/>
        <v>-</v>
      </c>
      <c r="V7" s="48" t="str">
        <f t="shared" si="13"/>
        <v>無</v>
      </c>
      <c r="W7" s="49">
        <f t="shared" si="13"/>
        <v>50</v>
      </c>
      <c r="X7" s="48" t="str">
        <f t="shared" si="13"/>
        <v>有</v>
      </c>
      <c r="Y7" s="50">
        <f>Y8</f>
        <v>100</v>
      </c>
      <c r="Z7" s="50">
        <f t="shared" ref="Z7:AH7" si="14">Z8</f>
        <v>83.1</v>
      </c>
      <c r="AA7" s="50">
        <f t="shared" si="14"/>
        <v>83.3</v>
      </c>
      <c r="AB7" s="50">
        <f t="shared" si="14"/>
        <v>158.9</v>
      </c>
      <c r="AC7" s="50">
        <f t="shared" si="14"/>
        <v>213.5</v>
      </c>
      <c r="AD7" s="50">
        <f t="shared" si="14"/>
        <v>94.4</v>
      </c>
      <c r="AE7" s="50">
        <f t="shared" si="14"/>
        <v>96.2</v>
      </c>
      <c r="AF7" s="50">
        <f t="shared" si="14"/>
        <v>92.2</v>
      </c>
      <c r="AG7" s="50">
        <f t="shared" si="14"/>
        <v>96.8</v>
      </c>
      <c r="AH7" s="50">
        <f t="shared" si="14"/>
        <v>92.8</v>
      </c>
      <c r="AI7" s="50"/>
      <c r="AJ7" s="50">
        <f>AJ8</f>
        <v>14.6</v>
      </c>
      <c r="AK7" s="50">
        <f t="shared" ref="AK7:AS7" si="15">AK8</f>
        <v>4.2</v>
      </c>
      <c r="AL7" s="50">
        <f t="shared" si="15"/>
        <v>0</v>
      </c>
      <c r="AM7" s="50">
        <f t="shared" si="15"/>
        <v>0</v>
      </c>
      <c r="AN7" s="50">
        <f t="shared" si="15"/>
        <v>0</v>
      </c>
      <c r="AO7" s="50">
        <f t="shared" si="15"/>
        <v>17.7</v>
      </c>
      <c r="AP7" s="50">
        <f t="shared" si="15"/>
        <v>26.5</v>
      </c>
      <c r="AQ7" s="50">
        <f t="shared" si="15"/>
        <v>19.5</v>
      </c>
      <c r="AR7" s="50">
        <f t="shared" si="15"/>
        <v>47.8</v>
      </c>
      <c r="AS7" s="50">
        <f t="shared" si="15"/>
        <v>42</v>
      </c>
      <c r="AT7" s="50"/>
      <c r="AU7" s="45">
        <f>AU8</f>
        <v>2615</v>
      </c>
      <c r="AV7" s="45">
        <f t="shared" ref="AV7:BD7" si="16">AV8</f>
        <v>946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2646</v>
      </c>
      <c r="BA7" s="45">
        <f t="shared" si="16"/>
        <v>3770</v>
      </c>
      <c r="BB7" s="45">
        <f t="shared" si="16"/>
        <v>3122</v>
      </c>
      <c r="BC7" s="45">
        <f t="shared" si="16"/>
        <v>63431</v>
      </c>
      <c r="BD7" s="45">
        <f t="shared" si="16"/>
        <v>161674</v>
      </c>
      <c r="BE7" s="45"/>
      <c r="BF7" s="50">
        <f>BF8</f>
        <v>12.3</v>
      </c>
      <c r="BG7" s="50">
        <f t="shared" ref="BG7:BO7" si="17">BG8</f>
        <v>10.1</v>
      </c>
      <c r="BH7" s="50">
        <f t="shared" si="17"/>
        <v>11.8</v>
      </c>
      <c r="BI7" s="50">
        <f t="shared" si="17"/>
        <v>0</v>
      </c>
      <c r="BJ7" s="50">
        <f t="shared" si="17"/>
        <v>0</v>
      </c>
      <c r="BK7" s="50">
        <f t="shared" si="17"/>
        <v>23.8</v>
      </c>
      <c r="BL7" s="50">
        <f t="shared" si="17"/>
        <v>22.7</v>
      </c>
      <c r="BM7" s="50">
        <f t="shared" si="17"/>
        <v>19.100000000000001</v>
      </c>
      <c r="BN7" s="50">
        <f t="shared" si="17"/>
        <v>5.0999999999999996</v>
      </c>
      <c r="BO7" s="50">
        <f t="shared" si="17"/>
        <v>6.4</v>
      </c>
      <c r="BP7" s="50"/>
      <c r="BQ7" s="50">
        <f>BQ8</f>
        <v>49</v>
      </c>
      <c r="BR7" s="50">
        <f t="shared" ref="BR7:BZ7" si="18">BR8</f>
        <v>46.6</v>
      </c>
      <c r="BS7" s="50">
        <f t="shared" si="18"/>
        <v>37.299999999999997</v>
      </c>
      <c r="BT7" s="50">
        <f t="shared" si="18"/>
        <v>415.5</v>
      </c>
      <c r="BU7" s="50">
        <f t="shared" si="18"/>
        <v>161.30000000000001</v>
      </c>
      <c r="BV7" s="50">
        <f t="shared" si="18"/>
        <v>37.9</v>
      </c>
      <c r="BW7" s="50">
        <f t="shared" si="18"/>
        <v>37.200000000000003</v>
      </c>
      <c r="BX7" s="50">
        <f t="shared" si="18"/>
        <v>40.299999999999997</v>
      </c>
      <c r="BY7" s="50">
        <f t="shared" si="18"/>
        <v>100.4</v>
      </c>
      <c r="BZ7" s="50">
        <f t="shared" si="18"/>
        <v>58.5</v>
      </c>
      <c r="CA7" s="50"/>
      <c r="CB7" s="50">
        <f>CB8</f>
        <v>-18.3</v>
      </c>
      <c r="CC7" s="50">
        <f t="shared" ref="CC7:CK7" si="19">CC8</f>
        <v>-53.6</v>
      </c>
      <c r="CD7" s="50">
        <f t="shared" si="19"/>
        <v>-23</v>
      </c>
      <c r="CE7" s="50">
        <f t="shared" si="19"/>
        <v>-307.5</v>
      </c>
      <c r="CF7" s="50">
        <f t="shared" si="19"/>
        <v>-160.4</v>
      </c>
      <c r="CG7" s="50">
        <f t="shared" si="19"/>
        <v>-37.299999999999997</v>
      </c>
      <c r="CH7" s="50">
        <f t="shared" si="19"/>
        <v>-53.9</v>
      </c>
      <c r="CI7" s="50">
        <f t="shared" si="19"/>
        <v>-19.8</v>
      </c>
      <c r="CJ7" s="50">
        <f t="shared" si="19"/>
        <v>-152.6</v>
      </c>
      <c r="CK7" s="50">
        <f t="shared" si="19"/>
        <v>-61.8</v>
      </c>
      <c r="CL7" s="50"/>
      <c r="CM7" s="45">
        <f>CM8</f>
        <v>-9383</v>
      </c>
      <c r="CN7" s="45">
        <f t="shared" ref="CN7:CV7" si="20">CN8</f>
        <v>-13936</v>
      </c>
      <c r="CO7" s="45">
        <f t="shared" si="20"/>
        <v>-13940</v>
      </c>
      <c r="CP7" s="45">
        <f t="shared" si="20"/>
        <v>12676532</v>
      </c>
      <c r="CQ7" s="45">
        <f t="shared" si="20"/>
        <v>24414</v>
      </c>
      <c r="CR7" s="45">
        <f t="shared" si="20"/>
        <v>-11401</v>
      </c>
      <c r="CS7" s="45">
        <f t="shared" si="20"/>
        <v>-10800</v>
      </c>
      <c r="CT7" s="45">
        <f t="shared" si="20"/>
        <v>-18007</v>
      </c>
      <c r="CU7" s="45">
        <f t="shared" si="20"/>
        <v>583147</v>
      </c>
      <c r="CV7" s="45">
        <f t="shared" si="20"/>
        <v>-15708</v>
      </c>
      <c r="CW7" s="45"/>
      <c r="CX7" s="50" t="s">
        <v>125</v>
      </c>
      <c r="CY7" s="50" t="s">
        <v>125</v>
      </c>
      <c r="CZ7" s="50" t="s">
        <v>125</v>
      </c>
      <c r="DA7" s="50" t="s">
        <v>125</v>
      </c>
      <c r="DB7" s="50" t="s">
        <v>125</v>
      </c>
      <c r="DC7" s="50" t="s">
        <v>125</v>
      </c>
      <c r="DD7" s="50" t="s">
        <v>125</v>
      </c>
      <c r="DE7" s="50" t="s">
        <v>125</v>
      </c>
      <c r="DF7" s="50" t="s">
        <v>125</v>
      </c>
      <c r="DG7" s="50" t="s">
        <v>123</v>
      </c>
      <c r="DH7" s="50"/>
      <c r="DI7" s="46">
        <f>DI8</f>
        <v>301188</v>
      </c>
      <c r="DJ7" s="46">
        <f>DJ8</f>
        <v>10000</v>
      </c>
      <c r="DK7" s="50" t="s">
        <v>125</v>
      </c>
      <c r="DL7" s="50" t="s">
        <v>125</v>
      </c>
      <c r="DM7" s="50" t="s">
        <v>125</v>
      </c>
      <c r="DN7" s="50" t="s">
        <v>125</v>
      </c>
      <c r="DO7" s="50" t="s">
        <v>125</v>
      </c>
      <c r="DP7" s="50" t="s">
        <v>125</v>
      </c>
      <c r="DQ7" s="50" t="s">
        <v>125</v>
      </c>
      <c r="DR7" s="50" t="s">
        <v>125</v>
      </c>
      <c r="DS7" s="50" t="s">
        <v>125</v>
      </c>
      <c r="DT7" s="50" t="s">
        <v>123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511.3</v>
      </c>
      <c r="EB7" s="50">
        <f t="shared" si="21"/>
        <v>536.70000000000005</v>
      </c>
      <c r="EC7" s="50">
        <f t="shared" si="21"/>
        <v>43.6</v>
      </c>
      <c r="ED7" s="50">
        <f t="shared" si="21"/>
        <v>330.8</v>
      </c>
      <c r="EE7" s="50">
        <f t="shared" si="21"/>
        <v>92.9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73644</v>
      </c>
      <c r="D8" s="53">
        <v>47</v>
      </c>
      <c r="E8" s="53">
        <v>11</v>
      </c>
      <c r="F8" s="53">
        <v>1</v>
      </c>
      <c r="G8" s="53">
        <v>2</v>
      </c>
      <c r="H8" s="53" t="s">
        <v>126</v>
      </c>
      <c r="I8" s="53" t="s">
        <v>127</v>
      </c>
      <c r="J8" s="53" t="s">
        <v>128</v>
      </c>
      <c r="K8" s="53" t="s">
        <v>129</v>
      </c>
      <c r="L8" s="53" t="s">
        <v>130</v>
      </c>
      <c r="M8" s="53" t="s">
        <v>131</v>
      </c>
      <c r="N8" s="53" t="s">
        <v>132</v>
      </c>
      <c r="O8" s="54" t="s">
        <v>133</v>
      </c>
      <c r="P8" s="54" t="s">
        <v>133</v>
      </c>
      <c r="Q8" s="55">
        <v>839</v>
      </c>
      <c r="R8" s="55">
        <v>60</v>
      </c>
      <c r="S8" s="56" t="s">
        <v>134</v>
      </c>
      <c r="T8" s="57" t="s">
        <v>135</v>
      </c>
      <c r="U8" s="54" t="s">
        <v>134</v>
      </c>
      <c r="V8" s="57" t="s">
        <v>135</v>
      </c>
      <c r="W8" s="58">
        <v>50</v>
      </c>
      <c r="X8" s="57" t="s">
        <v>136</v>
      </c>
      <c r="Y8" s="59">
        <v>100</v>
      </c>
      <c r="Z8" s="59">
        <v>83.1</v>
      </c>
      <c r="AA8" s="59">
        <v>83.3</v>
      </c>
      <c r="AB8" s="59">
        <v>158.9</v>
      </c>
      <c r="AC8" s="59">
        <v>213.5</v>
      </c>
      <c r="AD8" s="59">
        <v>94.4</v>
      </c>
      <c r="AE8" s="59">
        <v>96.2</v>
      </c>
      <c r="AF8" s="59">
        <v>92.2</v>
      </c>
      <c r="AG8" s="59">
        <v>96.8</v>
      </c>
      <c r="AH8" s="59">
        <v>92.8</v>
      </c>
      <c r="AI8" s="59">
        <v>90.6</v>
      </c>
      <c r="AJ8" s="59">
        <v>14.6</v>
      </c>
      <c r="AK8" s="59">
        <v>4.2</v>
      </c>
      <c r="AL8" s="59">
        <v>0</v>
      </c>
      <c r="AM8" s="59">
        <v>0</v>
      </c>
      <c r="AN8" s="59">
        <v>0</v>
      </c>
      <c r="AO8" s="59">
        <v>17.7</v>
      </c>
      <c r="AP8" s="59">
        <v>26.5</v>
      </c>
      <c r="AQ8" s="59">
        <v>19.5</v>
      </c>
      <c r="AR8" s="59">
        <v>47.8</v>
      </c>
      <c r="AS8" s="59">
        <v>42</v>
      </c>
      <c r="AT8" s="59">
        <v>30.4</v>
      </c>
      <c r="AU8" s="60">
        <v>2615</v>
      </c>
      <c r="AV8" s="60">
        <v>946</v>
      </c>
      <c r="AW8" s="60">
        <v>0</v>
      </c>
      <c r="AX8" s="60">
        <v>0</v>
      </c>
      <c r="AY8" s="60">
        <v>0</v>
      </c>
      <c r="AZ8" s="60">
        <v>2646</v>
      </c>
      <c r="BA8" s="60">
        <v>3770</v>
      </c>
      <c r="BB8" s="60">
        <v>3122</v>
      </c>
      <c r="BC8" s="60">
        <v>63431</v>
      </c>
      <c r="BD8" s="60">
        <v>161674</v>
      </c>
      <c r="BE8" s="60">
        <v>208749</v>
      </c>
      <c r="BF8" s="59">
        <v>12.3</v>
      </c>
      <c r="BG8" s="59">
        <v>10.1</v>
      </c>
      <c r="BH8" s="59">
        <v>11.8</v>
      </c>
      <c r="BI8" s="59">
        <v>0</v>
      </c>
      <c r="BJ8" s="59">
        <v>0</v>
      </c>
      <c r="BK8" s="59">
        <v>23.8</v>
      </c>
      <c r="BL8" s="59">
        <v>22.7</v>
      </c>
      <c r="BM8" s="59">
        <v>19.100000000000001</v>
      </c>
      <c r="BN8" s="59">
        <v>5.0999999999999996</v>
      </c>
      <c r="BO8" s="59">
        <v>6.4</v>
      </c>
      <c r="BP8" s="59">
        <v>12.2</v>
      </c>
      <c r="BQ8" s="59">
        <v>49</v>
      </c>
      <c r="BR8" s="59">
        <v>46.6</v>
      </c>
      <c r="BS8" s="59">
        <v>37.299999999999997</v>
      </c>
      <c r="BT8" s="59">
        <v>415.5</v>
      </c>
      <c r="BU8" s="59">
        <v>161.30000000000001</v>
      </c>
      <c r="BV8" s="59">
        <v>37.9</v>
      </c>
      <c r="BW8" s="59">
        <v>37.200000000000003</v>
      </c>
      <c r="BX8" s="59">
        <v>40.299999999999997</v>
      </c>
      <c r="BY8" s="59">
        <v>100.4</v>
      </c>
      <c r="BZ8" s="59">
        <v>58.5</v>
      </c>
      <c r="CA8" s="59">
        <v>120.7</v>
      </c>
      <c r="CB8" s="59">
        <v>-18.3</v>
      </c>
      <c r="CC8" s="59">
        <v>-53.6</v>
      </c>
      <c r="CD8" s="59">
        <v>-23</v>
      </c>
      <c r="CE8" s="61">
        <v>-307.5</v>
      </c>
      <c r="CF8" s="61">
        <v>-160.4</v>
      </c>
      <c r="CG8" s="59">
        <v>-37.299999999999997</v>
      </c>
      <c r="CH8" s="59">
        <v>-53.9</v>
      </c>
      <c r="CI8" s="59">
        <v>-19.8</v>
      </c>
      <c r="CJ8" s="59">
        <v>-152.6</v>
      </c>
      <c r="CK8" s="59">
        <v>-61.8</v>
      </c>
      <c r="CL8" s="59">
        <v>-43.7</v>
      </c>
      <c r="CM8" s="60">
        <v>-9383</v>
      </c>
      <c r="CN8" s="60">
        <v>-13936</v>
      </c>
      <c r="CO8" s="60">
        <v>-13940</v>
      </c>
      <c r="CP8" s="60">
        <v>12676532</v>
      </c>
      <c r="CQ8" s="60">
        <v>24414</v>
      </c>
      <c r="CR8" s="60">
        <v>-11401</v>
      </c>
      <c r="CS8" s="60">
        <v>-10800</v>
      </c>
      <c r="CT8" s="60">
        <v>-18007</v>
      </c>
      <c r="CU8" s="60">
        <v>583147</v>
      </c>
      <c r="CV8" s="60">
        <v>-15708</v>
      </c>
      <c r="CW8" s="60">
        <v>-24115</v>
      </c>
      <c r="CX8" s="59" t="s">
        <v>134</v>
      </c>
      <c r="CY8" s="59" t="s">
        <v>134</v>
      </c>
      <c r="CZ8" s="59" t="s">
        <v>134</v>
      </c>
      <c r="DA8" s="59" t="s">
        <v>134</v>
      </c>
      <c r="DB8" s="59" t="s">
        <v>134</v>
      </c>
      <c r="DC8" s="59" t="s">
        <v>134</v>
      </c>
      <c r="DD8" s="59" t="s">
        <v>134</v>
      </c>
      <c r="DE8" s="59" t="s">
        <v>134</v>
      </c>
      <c r="DF8" s="59" t="s">
        <v>134</v>
      </c>
      <c r="DG8" s="59" t="s">
        <v>134</v>
      </c>
      <c r="DH8" s="59" t="s">
        <v>134</v>
      </c>
      <c r="DI8" s="55">
        <v>301188</v>
      </c>
      <c r="DJ8" s="55">
        <v>10000</v>
      </c>
      <c r="DK8" s="59" t="s">
        <v>134</v>
      </c>
      <c r="DL8" s="59" t="s">
        <v>134</v>
      </c>
      <c r="DM8" s="59" t="s">
        <v>134</v>
      </c>
      <c r="DN8" s="59" t="s">
        <v>134</v>
      </c>
      <c r="DO8" s="59" t="s">
        <v>134</v>
      </c>
      <c r="DP8" s="59" t="s">
        <v>134</v>
      </c>
      <c r="DQ8" s="59" t="s">
        <v>134</v>
      </c>
      <c r="DR8" s="59" t="s">
        <v>134</v>
      </c>
      <c r="DS8" s="59" t="s">
        <v>134</v>
      </c>
      <c r="DT8" s="59" t="s">
        <v>134</v>
      </c>
      <c r="DU8" s="59" t="s">
        <v>134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511.3</v>
      </c>
      <c r="EB8" s="59">
        <v>536.70000000000005</v>
      </c>
      <c r="EC8" s="59">
        <v>43.6</v>
      </c>
      <c r="ED8" s="59">
        <v>330.8</v>
      </c>
      <c r="EE8" s="59">
        <v>92.9</v>
      </c>
      <c r="EF8" s="59">
        <v>38.700000000000003</v>
      </c>
      <c r="EG8" s="57">
        <v>5.0000000000000001E-4</v>
      </c>
      <c r="EH8" s="62">
        <v>2.9999999999999997E-4</v>
      </c>
      <c r="EI8" s="62">
        <v>2.0000000000000001E-4</v>
      </c>
      <c r="EJ8" s="62">
        <v>0</v>
      </c>
      <c r="EK8" s="67">
        <v>0</v>
      </c>
      <c r="EL8" s="62">
        <v>6.8999999999999999E-3</v>
      </c>
      <c r="EM8" s="62">
        <v>5.4999999999999997E-3</v>
      </c>
      <c r="EN8" s="62">
        <v>5.5999999999999999E-3</v>
      </c>
      <c r="EO8" s="62">
        <v>9.7000000000000003E-3</v>
      </c>
      <c r="EP8" s="62">
        <v>4.8999999999999998E-3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137</v>
      </c>
      <c r="C10" s="65" t="s">
        <v>138</v>
      </c>
      <c r="D10" s="65" t="s">
        <v>139</v>
      </c>
      <c r="E10" s="65" t="s">
        <v>140</v>
      </c>
      <c r="F10" s="65" t="s">
        <v>141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星 睦彦</cp:lastModifiedBy>
  <dcterms:created xsi:type="dcterms:W3CDTF">2022-12-09T03:22:42Z</dcterms:created>
  <dcterms:modified xsi:type="dcterms:W3CDTF">2023-01-29T23:08:40Z</dcterms:modified>
  <cp:category/>
</cp:coreProperties>
</file>