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S:\030200 財政課\01共有フォルダ（令和4年度）\09地方公営企業\01全般\02_県照会・回答\230112_【照会_市町村財政課1月27日（金）期限】公営企業に係る経営比較分析表（令和３年度決算）の分析等について\県提出\"/>
    </mc:Choice>
  </mc:AlternateContent>
  <xr:revisionPtr revIDLastSave="0" documentId="13_ncr:1_{EBCE859E-F260-41B3-B90C-8FA56D02BA33}" xr6:coauthVersionLast="36" xr6:coauthVersionMax="36" xr10:uidLastSave="{00000000-0000-0000-0000-000000000000}"/>
  <workbookProtection workbookAlgorithmName="SHA-512" workbookHashValue="KVQctMgW547kyDYbG2D3kTYDP64pLpjF+cYTu5XV0Ds46nJq9O3oDJd6fi8gDPyxFC++SSzMq9ZpvyxQxwv1BQ==" workbookSaltValue="aiDw86rz46a4TRXKMDq0dg==" workbookSpinCount="100000" lockStructure="1"/>
  <bookViews>
    <workbookView xWindow="0" yWindow="0" windowWidth="28800" windowHeight="121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KC80" i="4" s="1"/>
  <c r="ET7" i="5"/>
  <c r="ES7" i="5"/>
  <c r="MH79" i="4" s="1"/>
  <c r="ER7" i="5"/>
  <c r="EQ7" i="5"/>
  <c r="KV79" i="4" s="1"/>
  <c r="EP7" i="5"/>
  <c r="EO7" i="5"/>
  <c r="JJ79" i="4" s="1"/>
  <c r="EM7" i="5"/>
  <c r="EL7" i="5"/>
  <c r="EK7" i="5"/>
  <c r="EJ7" i="5"/>
  <c r="EI7" i="5"/>
  <c r="EH7" i="5"/>
  <c r="EG7" i="5"/>
  <c r="EF7" i="5"/>
  <c r="EE7" i="5"/>
  <c r="ED7" i="5"/>
  <c r="EB7" i="5"/>
  <c r="EA7" i="5"/>
  <c r="BZ80" i="4" s="1"/>
  <c r="DZ7" i="5"/>
  <c r="DY7" i="5"/>
  <c r="AN80" i="4" s="1"/>
  <c r="DX7" i="5"/>
  <c r="DW7" i="5"/>
  <c r="CS79" i="4" s="1"/>
  <c r="DV7" i="5"/>
  <c r="DU7" i="5"/>
  <c r="BG79" i="4" s="1"/>
  <c r="DT7" i="5"/>
  <c r="DS7" i="5"/>
  <c r="U79" i="4" s="1"/>
  <c r="DQ7" i="5"/>
  <c r="DP7" i="5"/>
  <c r="LY56" i="4" s="1"/>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CN7" i="5"/>
  <c r="CM7" i="5"/>
  <c r="CL7" i="5"/>
  <c r="CJ7" i="5"/>
  <c r="CI7" i="5"/>
  <c r="CH7" i="5"/>
  <c r="CG7" i="5"/>
  <c r="CF7" i="5"/>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FZ10" i="4" s="1"/>
  <c r="S6" i="5"/>
  <c r="R6" i="5"/>
  <c r="CN10" i="4" s="1"/>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JW12" i="4"/>
  <c r="ID12" i="4"/>
  <c r="FZ12" i="4"/>
  <c r="EG12" i="4"/>
  <c r="CN12" i="4"/>
  <c r="AU12" i="4"/>
  <c r="B12" i="4"/>
  <c r="LP10" i="4"/>
  <c r="ID10" i="4"/>
  <c r="EG10" i="4"/>
  <c r="AU10" i="4"/>
  <c r="LP8" i="4"/>
  <c r="JW8" i="4"/>
  <c r="ID8" i="4"/>
  <c r="EG8" i="4"/>
  <c r="CN8" i="4"/>
  <c r="AU8" i="4"/>
  <c r="B8" i="4"/>
  <c r="B6" i="4"/>
  <c r="MH78" i="4" l="1"/>
  <c r="IZ54" i="4"/>
  <c r="HM78" i="4"/>
  <c r="FL54" i="4"/>
  <c r="CS78" i="4"/>
  <c r="BX54" i="4"/>
  <c r="BX32" i="4"/>
  <c r="IZ32" i="4"/>
  <c r="MN54" i="4"/>
  <c r="MN32" i="4"/>
  <c r="FL32" i="4"/>
  <c r="C11" i="5"/>
  <c r="D11" i="5"/>
  <c r="E11" i="5"/>
  <c r="B11" i="5"/>
  <c r="FH78" i="4" l="1"/>
  <c r="DS54" i="4"/>
  <c r="AE54" i="4"/>
  <c r="AN78" i="4"/>
  <c r="KU54" i="4"/>
  <c r="KU32" i="4"/>
  <c r="KC78" i="4"/>
  <c r="HG54" i="4"/>
  <c r="HG32" i="4"/>
  <c r="DS32" i="4"/>
  <c r="AE32" i="4"/>
  <c r="JJ78" i="4"/>
  <c r="GR54" i="4"/>
  <c r="GR32" i="4"/>
  <c r="DD32" i="4"/>
  <c r="EO78" i="4"/>
  <c r="U78" i="4"/>
  <c r="P54" i="4"/>
  <c r="P32" i="4"/>
  <c r="KF54" i="4"/>
  <c r="KF32" i="4"/>
  <c r="DD54" i="4"/>
  <c r="LY54" i="4"/>
  <c r="LO78" i="4"/>
  <c r="IK54" i="4"/>
  <c r="IK32" i="4"/>
  <c r="GT78" i="4"/>
  <c r="EW54" i="4"/>
  <c r="EW32" i="4"/>
  <c r="BZ78" i="4"/>
  <c r="BI54" i="4"/>
  <c r="BI32" i="4"/>
  <c r="LY32" i="4"/>
  <c r="BG78" i="4"/>
  <c r="AT54" i="4"/>
  <c r="LJ54" i="4"/>
  <c r="KV78" i="4"/>
  <c r="HV54" i="4"/>
  <c r="HV32" i="4"/>
  <c r="AT32" i="4"/>
  <c r="GA78" i="4"/>
  <c r="EH54" i="4"/>
  <c r="EH32" i="4"/>
  <c r="LJ32" i="4"/>
</calcChain>
</file>

<file path=xl/sharedStrings.xml><?xml version="1.0" encoding="utf-8"?>
<sst xmlns="http://schemas.openxmlformats.org/spreadsheetml/2006/main" count="371" uniqueCount="182">
  <si>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</si>
  <si>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</si>
  <si>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</si>
  <si>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</si>
  <si>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</si>
  <si>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</si>
  <si>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</si>
  <si>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</si>
  <si>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</si>
  <si>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</si>
  <si>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</si>
  <si>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</si>
  <si>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</si>
  <si>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</si>
  <si>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</si>
  <si>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</si>
  <si>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</si>
  <si>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</si>
  <si>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</si>
  <si>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</si>
  <si>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</si>
  <si>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</si>
  <si>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</si>
  <si>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</si>
  <si>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</si>
  <si>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</si>
  <si>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</si>
  <si>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</si>
  <si>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</si>
  <si>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</si>
  <si>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</si>
  <si>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</si>
  <si>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</si>
  <si>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</si>
  <si>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</si>
  <si>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</si>
  <si>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</si>
  <si>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</si>
  <si>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</si>
  <si>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</si>
  <si>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</si>
  <si>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</si>
  <si>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</si>
  <si>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</si>
  <si>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</si>
  <si>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</si>
  <si>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</si>
  <si>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</si>
  <si>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</si>
  <si>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</si>
  <si>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</si>
  <si>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</si>
  <si>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</si>
  <si>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</si>
  <si>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</si>
  <si>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</si>
  <si>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</si>
  <si>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</si>
  <si>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</si>
  <si>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</si>
  <si>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</si>
  <si>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</si>
  <si>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</si>
  <si>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</si>
  <si>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</si>
  <si>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</si>
  <si>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</si>
  <si>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</si>
  <si>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</si>
  <si>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</si>
  <si>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</si>
  <si>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</si>
  <si>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</si>
  <si>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</si>
  <si>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</si>
  <si>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</si>
  <si>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</si>
  <si>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</si>
  <si>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</si>
  <si>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</si>
  <si>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</si>
  <si>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</si>
  <si>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</si>
  <si>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</si>
  <si>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</si>
  <si>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</si>
  <si>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</si>
  <si>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</si>
  <si>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</si>
  <si>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</si>
  <si>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</si>
  <si>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</si>
  <si>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</si>
  <si>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</si>
  <si>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</si>
  <si>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</si>
  <si>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</si>
  <si>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</si>
  <si>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</si>
  <si>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</si>
  <si>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</si>
  <si>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</si>
  <si>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</si>
  <si>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</si>
  <si>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</si>
  <si>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</si>
  <si>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</si>
  <si>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</si>
  <si>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</si>
  <si>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</si>
  <si>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</si>
  <si>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</si>
  <si>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</si>
  <si>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</si>
  <si>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</si>
  <si>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</si>
  <si>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</si>
  <si>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</si>
  <si>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</si>
  <si>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</si>
  <si>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</si>
  <si>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</si>
  <si>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</si>
  <si>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</si>
  <si>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</si>
  <si>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</si>
  <si>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</si>
  <si>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</si>
  <si>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</si>
  <si>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</si>
  <si>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</si>
  <si>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</si>
  <si>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</si>
  <si>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</si>
  <si>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</si>
  <si>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</si>
  <si>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</si>
  <si>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</si>
  <si>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</si>
  <si>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</si>
  <si>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</si>
  <si>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</si>
  <si>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</si>
  <si>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</si>
  <si>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</si>
  <si>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</si>
  <si>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</si>
  <si>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</si>
  <si>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</si>
  <si>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</si>
  <si>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</si>
  <si>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</si>
  <si>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</si>
  <si>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</si>
  <si>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</si>
  <si>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</si>
  <si>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</si>
  <si>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</si>
  <si>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</si>
  <si>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</si>
  <si>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</si>
  <si>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</si>
  <si>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</si>
  <si>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田村市</t>
  </si>
  <si>
    <t>たむら市民病院</t>
  </si>
  <si>
    <t>当然財務</t>
  </si>
  <si>
    <t>病院事業</t>
  </si>
  <si>
    <t>一般病院</t>
  </si>
  <si>
    <t>50床未満</t>
  </si>
  <si>
    <t>非設置</t>
  </si>
  <si>
    <t>指定管理者(利用料金制)</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</si>
  <si>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</si>
  <si>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</si>
  <si>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</si>
  <si>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</si>
  <si>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</si>
  <si>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</si>
  <si>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</si>
  <si>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田村市で唯一の病院として、地域の医療・介護機関等と連携しながら住民に身近な医療を提供している。
■入院機能：地域の医療機関や介護施設等と連携して、比較的軽症の患者を中心に入院受入
■外来機能：地域で不足している診療科を中心に、10の診療科で外来患者を受入
■初期救急：救急患者に対する重症度の判断及び振り分け、高度な治療を要しない患者の入院受入
■予防啓発：企業等の健診対応、市の保健施策と連携した健康増進の予防啓発
■感染症対策：新型コロナウイルス感染症地域（発熱）外来の運営、地域における対策拠点</t>
    <rPh sb="77" eb="79">
      <t>ケイショウ</t>
    </rPh>
    <rPh sb="191" eb="193">
      <t>ホケン</t>
    </rPh>
    <phoneticPr fontId="5"/>
  </si>
  <si>
    <t>　当院は民間病院から病院事業を継承し、当該民間病院の建物・設備等を借り受けて運営しているため、有形固定資産は新たに購入した医療機器のみとなっている。
　現施設は、昭和46年に建築、平成18年に増築・改築し耐震化を図っているが、築50年を経過し老朽化が顕著となっている。そのため、本市では令和7年度の開院に向けて、計画的に移転建替を進めている。</t>
    <rPh sb="1" eb="3">
      <t>トウイン</t>
    </rPh>
    <rPh sb="4" eb="6">
      <t>ミンカン</t>
    </rPh>
    <rPh sb="6" eb="8">
      <t>ビョウイン</t>
    </rPh>
    <rPh sb="10" eb="12">
      <t>ビョウイン</t>
    </rPh>
    <rPh sb="12" eb="14">
      <t>ジギョウ</t>
    </rPh>
    <rPh sb="15" eb="17">
      <t>ケイショウ</t>
    </rPh>
    <rPh sb="19" eb="21">
      <t>トウガイ</t>
    </rPh>
    <rPh sb="21" eb="23">
      <t>ミンカン</t>
    </rPh>
    <phoneticPr fontId="5"/>
  </si>
  <si>
    <t xml:space="preserve">　病院経営の安定性を高めるために、常勤医師の確保に向けた具体的な取組みを強化する必要がある。
　また、医療の質の向上と収支の改善を図るために、施設基準の取得や看護基準の見直しに取り組み、後発医薬品の使用促進や診療材料の共同購入、適正管理の徹底により、指定管理者のスケールメリットを活かしながら費用削減を引き続き行っていく。
　病院事業の安定的運営と良質な医療の提供を目指すため、引き続き効率化を推進していく。
</t>
    <rPh sb="125" eb="127">
      <t>シテイ</t>
    </rPh>
    <rPh sb="127" eb="130">
      <t>カンリシャ</t>
    </rPh>
    <rPh sb="140" eb="141">
      <t>イ</t>
    </rPh>
    <rPh sb="189" eb="190">
      <t>ヒ</t>
    </rPh>
    <rPh sb="191" eb="192">
      <t>ツヅ</t>
    </rPh>
    <phoneticPr fontId="5"/>
  </si>
  <si>
    <t>　経営収支比率は、前年度に比べて改善したものの、依然として低い水準となっている。新型コロナウイルス感染症の感染拡大に伴う外来患者数の減少や入院受入れ者数の縮小が主な要因となっている。その結果、病床使用率は低迷しており、地域の入院需要に十分応えられていない状況となっている。また、常勤医師の不足も継続した課題となっており、常勤医師の不足を補う非常勤医師に係る人件費が嵩み、職員給与費対医業収益比率も高い割合となっている。
　患者１人１日当たり収益は、外来・入院ともに前年度よりも上昇しているが、入院収益は類似病院平均値を大きく下回っている。
　材料費対医業収益比率は類似病院平均値を上回っているため更なる経費の削減が必要である。</t>
    <rPh sb="93" eb="95">
      <t>ケッカ</t>
    </rPh>
    <rPh sb="96" eb="98">
      <t>ビョウショウ</t>
    </rPh>
    <rPh sb="98" eb="101">
      <t>シヨウリツ</t>
    </rPh>
    <rPh sb="109" eb="111">
      <t>チイキ</t>
    </rPh>
    <rPh sb="112" eb="114">
      <t>ニュウイン</t>
    </rPh>
    <rPh sb="114" eb="116">
      <t>ジュヨウ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</si>
</sst>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45.4</c:v>
                </c:pt>
                <c:pt idx="3">
                  <c:v>46.3</c:v>
                </c:pt>
                <c:pt idx="4">
                  <c:v>50</c:v>
                </c:pt>
              </c:numCache>
            </c:numRef>
          </c:val>
          <c:extLst>
            <c:ext xmlns:c16="http://schemas.microsoft.com/office/drawing/2014/chart" uri="{C3380CC4-5D6E-409C-BE32-E72D297353CC}">
              <c16:uniqueId val="{00000000-A8D4-4846-9326-D31257F738F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61.4</c:v>
                </c:pt>
                <c:pt idx="3">
                  <c:v>55.9</c:v>
                </c:pt>
                <c:pt idx="4">
                  <c:v>56.5</c:v>
                </c:pt>
              </c:numCache>
            </c:numRef>
          </c:val>
          <c:smooth val="0"/>
          <c:extLst>
            <c:ext xmlns:c16="http://schemas.microsoft.com/office/drawing/2014/chart" uri="{C3380CC4-5D6E-409C-BE32-E72D297353CC}">
              <c16:uniqueId val="{00000001-A8D4-4846-9326-D31257F738F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9855</c:v>
                </c:pt>
                <c:pt idx="3">
                  <c:v>10902</c:v>
                </c:pt>
                <c:pt idx="4">
                  <c:v>11413</c:v>
                </c:pt>
              </c:numCache>
            </c:numRef>
          </c:val>
          <c:extLst>
            <c:ext xmlns:c16="http://schemas.microsoft.com/office/drawing/2014/chart" uri="{C3380CC4-5D6E-409C-BE32-E72D297353CC}">
              <c16:uniqueId val="{00000000-7541-44D2-AB06-EC0903E96C5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8307</c:v>
                </c:pt>
                <c:pt idx="3">
                  <c:v>8904</c:v>
                </c:pt>
                <c:pt idx="4">
                  <c:v>9068</c:v>
                </c:pt>
              </c:numCache>
            </c:numRef>
          </c:val>
          <c:smooth val="0"/>
          <c:extLst>
            <c:ext xmlns:c16="http://schemas.microsoft.com/office/drawing/2014/chart" uri="{C3380CC4-5D6E-409C-BE32-E72D297353CC}">
              <c16:uniqueId val="{00000001-7541-44D2-AB06-EC0903E96C5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20606</c:v>
                </c:pt>
                <c:pt idx="3">
                  <c:v>24608</c:v>
                </c:pt>
                <c:pt idx="4">
                  <c:v>25114</c:v>
                </c:pt>
              </c:numCache>
            </c:numRef>
          </c:val>
          <c:extLst>
            <c:ext xmlns:c16="http://schemas.microsoft.com/office/drawing/2014/chart" uri="{C3380CC4-5D6E-409C-BE32-E72D297353CC}">
              <c16:uniqueId val="{00000000-6E48-45F2-BE5F-B611DBE2BE9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27761</c:v>
                </c:pt>
                <c:pt idx="3">
                  <c:v>29162</c:v>
                </c:pt>
                <c:pt idx="4">
                  <c:v>29802</c:v>
                </c:pt>
              </c:numCache>
            </c:numRef>
          </c:val>
          <c:smooth val="0"/>
          <c:extLst>
            <c:ext xmlns:c16="http://schemas.microsoft.com/office/drawing/2014/chart" uri="{C3380CC4-5D6E-409C-BE32-E72D297353CC}">
              <c16:uniqueId val="{00000001-6E48-45F2-BE5F-B611DBE2BE9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CA3C-4F3B-8D20-ACA2A32E13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121.7</c:v>
                </c:pt>
                <c:pt idx="3">
                  <c:v>132.30000000000001</c:v>
                </c:pt>
                <c:pt idx="4">
                  <c:v>141.6</c:v>
                </c:pt>
              </c:numCache>
            </c:numRef>
          </c:val>
          <c:smooth val="0"/>
          <c:extLst>
            <c:ext xmlns:c16="http://schemas.microsoft.com/office/drawing/2014/chart" uri="{C3380CC4-5D6E-409C-BE32-E72D297353CC}">
              <c16:uniqueId val="{00000001-CA3C-4F3B-8D20-ACA2A32E13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64.099999999999994</c:v>
                </c:pt>
                <c:pt idx="3">
                  <c:v>68.8</c:v>
                </c:pt>
                <c:pt idx="4">
                  <c:v>65.900000000000006</c:v>
                </c:pt>
              </c:numCache>
            </c:numRef>
          </c:val>
          <c:extLst>
            <c:ext xmlns:c16="http://schemas.microsoft.com/office/drawing/2014/chart" uri="{C3380CC4-5D6E-409C-BE32-E72D297353CC}">
              <c16:uniqueId val="{00000000-DCFF-49B7-A239-8C5B2E2CF7B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67.8</c:v>
                </c:pt>
                <c:pt idx="3">
                  <c:v>65</c:v>
                </c:pt>
                <c:pt idx="4">
                  <c:v>67.599999999999994</c:v>
                </c:pt>
              </c:numCache>
            </c:numRef>
          </c:val>
          <c:smooth val="0"/>
          <c:extLst>
            <c:ext xmlns:c16="http://schemas.microsoft.com/office/drawing/2014/chart" uri="{C3380CC4-5D6E-409C-BE32-E72D297353CC}">
              <c16:uniqueId val="{00000001-DCFF-49B7-A239-8C5B2E2CF7B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78.8</c:v>
                </c:pt>
                <c:pt idx="3">
                  <c:v>83.7</c:v>
                </c:pt>
                <c:pt idx="4">
                  <c:v>90.2</c:v>
                </c:pt>
              </c:numCache>
            </c:numRef>
          </c:val>
          <c:extLst>
            <c:ext xmlns:c16="http://schemas.microsoft.com/office/drawing/2014/chart" uri="{C3380CC4-5D6E-409C-BE32-E72D297353CC}">
              <c16:uniqueId val="{00000000-9C6D-4D95-A01F-B460B4A3128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96.7</c:v>
                </c:pt>
                <c:pt idx="3">
                  <c:v>98</c:v>
                </c:pt>
                <c:pt idx="4">
                  <c:v>101.9</c:v>
                </c:pt>
              </c:numCache>
            </c:numRef>
          </c:val>
          <c:smooth val="0"/>
          <c:extLst>
            <c:ext xmlns:c16="http://schemas.microsoft.com/office/drawing/2014/chart" uri="{C3380CC4-5D6E-409C-BE32-E72D297353CC}">
              <c16:uniqueId val="{00000001-9C6D-4D95-A01F-B460B4A3128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0</c:v>
                </c:pt>
                <c:pt idx="3">
                  <c:v>2.5</c:v>
                </c:pt>
                <c:pt idx="4">
                  <c:v>19.5</c:v>
                </c:pt>
              </c:numCache>
            </c:numRef>
          </c:val>
          <c:extLst>
            <c:ext xmlns:c16="http://schemas.microsoft.com/office/drawing/2014/chart" uri="{C3380CC4-5D6E-409C-BE32-E72D297353CC}">
              <c16:uniqueId val="{00000000-DDD3-4DA5-8F8D-14171D0578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55.4</c:v>
                </c:pt>
                <c:pt idx="3">
                  <c:v>57.6</c:v>
                </c:pt>
                <c:pt idx="4">
                  <c:v>56.9</c:v>
                </c:pt>
              </c:numCache>
            </c:numRef>
          </c:val>
          <c:smooth val="0"/>
          <c:extLst>
            <c:ext xmlns:c16="http://schemas.microsoft.com/office/drawing/2014/chart" uri="{C3380CC4-5D6E-409C-BE32-E72D297353CC}">
              <c16:uniqueId val="{00000001-DDD3-4DA5-8F8D-14171D0578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0</c:v>
                </c:pt>
                <c:pt idx="3">
                  <c:v>2.5</c:v>
                </c:pt>
                <c:pt idx="4">
                  <c:v>19.5</c:v>
                </c:pt>
              </c:numCache>
            </c:numRef>
          </c:val>
          <c:extLst>
            <c:ext xmlns:c16="http://schemas.microsoft.com/office/drawing/2014/chart" uri="{C3380CC4-5D6E-409C-BE32-E72D297353CC}">
              <c16:uniqueId val="{00000000-9F5F-4891-A25D-A48A70BD188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72</c:v>
                </c:pt>
                <c:pt idx="3">
                  <c:v>72.3</c:v>
                </c:pt>
                <c:pt idx="4">
                  <c:v>71.5</c:v>
                </c:pt>
              </c:numCache>
            </c:numRef>
          </c:val>
          <c:smooth val="0"/>
          <c:extLst>
            <c:ext xmlns:c16="http://schemas.microsoft.com/office/drawing/2014/chart" uri="{C3380CC4-5D6E-409C-BE32-E72D297353CC}">
              <c16:uniqueId val="{00000001-9F5F-4891-A25D-A48A70BD188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1088875</c:v>
                </c:pt>
                <c:pt idx="3">
                  <c:v>6392938</c:v>
                </c:pt>
                <c:pt idx="4">
                  <c:v>6540750</c:v>
                </c:pt>
              </c:numCache>
            </c:numRef>
          </c:val>
          <c:extLst>
            <c:ext xmlns:c16="http://schemas.microsoft.com/office/drawing/2014/chart" uri="{C3380CC4-5D6E-409C-BE32-E72D297353CC}">
              <c16:uniqueId val="{00000000-7404-48F4-A564-A9B18221C1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44774257</c:v>
                </c:pt>
                <c:pt idx="3">
                  <c:v>46069366</c:v>
                </c:pt>
                <c:pt idx="4">
                  <c:v>47725874</c:v>
                </c:pt>
              </c:numCache>
            </c:numRef>
          </c:val>
          <c:smooth val="0"/>
          <c:extLst>
            <c:ext xmlns:c16="http://schemas.microsoft.com/office/drawing/2014/chart" uri="{C3380CC4-5D6E-409C-BE32-E72D297353CC}">
              <c16:uniqueId val="{00000001-7404-48F4-A564-A9B18221C1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23.3</c:v>
                </c:pt>
                <c:pt idx="3">
                  <c:v>22.8</c:v>
                </c:pt>
                <c:pt idx="4">
                  <c:v>20.3</c:v>
                </c:pt>
              </c:numCache>
            </c:numRef>
          </c:val>
          <c:extLst>
            <c:ext xmlns:c16="http://schemas.microsoft.com/office/drawing/2014/chart" uri="{C3380CC4-5D6E-409C-BE32-E72D297353CC}">
              <c16:uniqueId val="{00000000-A07F-46B9-8579-6C04CBB57F0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16</c:v>
                </c:pt>
                <c:pt idx="3">
                  <c:v>15.9</c:v>
                </c:pt>
                <c:pt idx="4">
                  <c:v>14.9</c:v>
                </c:pt>
              </c:numCache>
            </c:numRef>
          </c:val>
          <c:smooth val="0"/>
          <c:extLst>
            <c:ext xmlns:c16="http://schemas.microsoft.com/office/drawing/2014/chart" uri="{C3380CC4-5D6E-409C-BE32-E72D297353CC}">
              <c16:uniqueId val="{00000001-A07F-46B9-8579-6C04CBB57F0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86.5</c:v>
                </c:pt>
                <c:pt idx="3">
                  <c:v>85.6</c:v>
                </c:pt>
                <c:pt idx="4">
                  <c:v>84.2</c:v>
                </c:pt>
              </c:numCache>
            </c:numRef>
          </c:val>
          <c:extLst>
            <c:ext xmlns:c16="http://schemas.microsoft.com/office/drawing/2014/chart" uri="{C3380CC4-5D6E-409C-BE32-E72D297353CC}">
              <c16:uniqueId val="{00000000-4287-4FEE-8D7A-78915B6599C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80.099999999999994</c:v>
                </c:pt>
                <c:pt idx="3">
                  <c:v>87.1</c:v>
                </c:pt>
                <c:pt idx="4">
                  <c:v>84.5</c:v>
                </c:pt>
              </c:numCache>
            </c:numRef>
          </c:val>
          <c:smooth val="0"/>
          <c:extLst>
            <c:ext xmlns:c16="http://schemas.microsoft.com/office/drawing/2014/chart" uri="{C3380CC4-5D6E-409C-BE32-E72D297353CC}">
              <c16:uniqueId val="{00000001-4287-4FEE-8D7A-78915B6599C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L42" zoomScale="90" zoomScaleNormal="9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福島県田村市　たむら市民病院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32</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指定管理者(利用料金制)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10</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32</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34947</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2652</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１５：１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24</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78</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178</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t="str">
        <f>データ!AI7</f>
        <v>-</v>
      </c>
      <c r="Q33" s="77"/>
      <c r="R33" s="77"/>
      <c r="S33" s="77"/>
      <c r="T33" s="77"/>
      <c r="U33" s="77"/>
      <c r="V33" s="77"/>
      <c r="W33" s="77"/>
      <c r="X33" s="77"/>
      <c r="Y33" s="77"/>
      <c r="Z33" s="77"/>
      <c r="AA33" s="77"/>
      <c r="AB33" s="77"/>
      <c r="AC33" s="77"/>
      <c r="AD33" s="78"/>
      <c r="AE33" s="76" t="str">
        <f>データ!AJ7</f>
        <v>-</v>
      </c>
      <c r="AF33" s="77"/>
      <c r="AG33" s="77"/>
      <c r="AH33" s="77"/>
      <c r="AI33" s="77"/>
      <c r="AJ33" s="77"/>
      <c r="AK33" s="77"/>
      <c r="AL33" s="77"/>
      <c r="AM33" s="77"/>
      <c r="AN33" s="77"/>
      <c r="AO33" s="77"/>
      <c r="AP33" s="77"/>
      <c r="AQ33" s="77"/>
      <c r="AR33" s="77"/>
      <c r="AS33" s="78"/>
      <c r="AT33" s="76">
        <f>データ!AK7</f>
        <v>78.8</v>
      </c>
      <c r="AU33" s="77"/>
      <c r="AV33" s="77"/>
      <c r="AW33" s="77"/>
      <c r="AX33" s="77"/>
      <c r="AY33" s="77"/>
      <c r="AZ33" s="77"/>
      <c r="BA33" s="77"/>
      <c r="BB33" s="77"/>
      <c r="BC33" s="77"/>
      <c r="BD33" s="77"/>
      <c r="BE33" s="77"/>
      <c r="BF33" s="77"/>
      <c r="BG33" s="77"/>
      <c r="BH33" s="78"/>
      <c r="BI33" s="76">
        <f>データ!AL7</f>
        <v>83.7</v>
      </c>
      <c r="BJ33" s="77"/>
      <c r="BK33" s="77"/>
      <c r="BL33" s="77"/>
      <c r="BM33" s="77"/>
      <c r="BN33" s="77"/>
      <c r="BO33" s="77"/>
      <c r="BP33" s="77"/>
      <c r="BQ33" s="77"/>
      <c r="BR33" s="77"/>
      <c r="BS33" s="77"/>
      <c r="BT33" s="77"/>
      <c r="BU33" s="77"/>
      <c r="BV33" s="77"/>
      <c r="BW33" s="78"/>
      <c r="BX33" s="76">
        <f>データ!AM7</f>
        <v>90.2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t="str">
        <f>データ!AT7</f>
        <v>-</v>
      </c>
      <c r="DE33" s="77"/>
      <c r="DF33" s="77"/>
      <c r="DG33" s="77"/>
      <c r="DH33" s="77"/>
      <c r="DI33" s="77"/>
      <c r="DJ33" s="77"/>
      <c r="DK33" s="77"/>
      <c r="DL33" s="77"/>
      <c r="DM33" s="77"/>
      <c r="DN33" s="77"/>
      <c r="DO33" s="77"/>
      <c r="DP33" s="77"/>
      <c r="DQ33" s="77"/>
      <c r="DR33" s="78"/>
      <c r="DS33" s="76" t="str">
        <f>データ!AU7</f>
        <v>-</v>
      </c>
      <c r="DT33" s="77"/>
      <c r="DU33" s="77"/>
      <c r="DV33" s="77"/>
      <c r="DW33" s="77"/>
      <c r="DX33" s="77"/>
      <c r="DY33" s="77"/>
      <c r="DZ33" s="77"/>
      <c r="EA33" s="77"/>
      <c r="EB33" s="77"/>
      <c r="EC33" s="77"/>
      <c r="ED33" s="77"/>
      <c r="EE33" s="77"/>
      <c r="EF33" s="77"/>
      <c r="EG33" s="78"/>
      <c r="EH33" s="76">
        <f>データ!AV7</f>
        <v>64.099999999999994</v>
      </c>
      <c r="EI33" s="77"/>
      <c r="EJ33" s="77"/>
      <c r="EK33" s="77"/>
      <c r="EL33" s="77"/>
      <c r="EM33" s="77"/>
      <c r="EN33" s="77"/>
      <c r="EO33" s="77"/>
      <c r="EP33" s="77"/>
      <c r="EQ33" s="77"/>
      <c r="ER33" s="77"/>
      <c r="ES33" s="77"/>
      <c r="ET33" s="77"/>
      <c r="EU33" s="77"/>
      <c r="EV33" s="78"/>
      <c r="EW33" s="76">
        <f>データ!AW7</f>
        <v>68.8</v>
      </c>
      <c r="EX33" s="77"/>
      <c r="EY33" s="77"/>
      <c r="EZ33" s="77"/>
      <c r="FA33" s="77"/>
      <c r="FB33" s="77"/>
      <c r="FC33" s="77"/>
      <c r="FD33" s="77"/>
      <c r="FE33" s="77"/>
      <c r="FF33" s="77"/>
      <c r="FG33" s="77"/>
      <c r="FH33" s="77"/>
      <c r="FI33" s="77"/>
      <c r="FJ33" s="77"/>
      <c r="FK33" s="78"/>
      <c r="FL33" s="76">
        <f>データ!AX7</f>
        <v>65.900000000000006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t="str">
        <f>データ!BE7</f>
        <v>-</v>
      </c>
      <c r="GS33" s="77"/>
      <c r="GT33" s="77"/>
      <c r="GU33" s="77"/>
      <c r="GV33" s="77"/>
      <c r="GW33" s="77"/>
      <c r="GX33" s="77"/>
      <c r="GY33" s="77"/>
      <c r="GZ33" s="77"/>
      <c r="HA33" s="77"/>
      <c r="HB33" s="77"/>
      <c r="HC33" s="77"/>
      <c r="HD33" s="77"/>
      <c r="HE33" s="77"/>
      <c r="HF33" s="78"/>
      <c r="HG33" s="76" t="str">
        <f>データ!BF7</f>
        <v>-</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t="str">
        <f>データ!BP7</f>
        <v>-</v>
      </c>
      <c r="KG33" s="77"/>
      <c r="KH33" s="77"/>
      <c r="KI33" s="77"/>
      <c r="KJ33" s="77"/>
      <c r="KK33" s="77"/>
      <c r="KL33" s="77"/>
      <c r="KM33" s="77"/>
      <c r="KN33" s="77"/>
      <c r="KO33" s="77"/>
      <c r="KP33" s="77"/>
      <c r="KQ33" s="77"/>
      <c r="KR33" s="77"/>
      <c r="KS33" s="77"/>
      <c r="KT33" s="78"/>
      <c r="KU33" s="76" t="str">
        <f>データ!BQ7</f>
        <v>-</v>
      </c>
      <c r="KV33" s="77"/>
      <c r="KW33" s="77"/>
      <c r="KX33" s="77"/>
      <c r="KY33" s="77"/>
      <c r="KZ33" s="77"/>
      <c r="LA33" s="77"/>
      <c r="LB33" s="77"/>
      <c r="LC33" s="77"/>
      <c r="LD33" s="77"/>
      <c r="LE33" s="77"/>
      <c r="LF33" s="77"/>
      <c r="LG33" s="77"/>
      <c r="LH33" s="77"/>
      <c r="LI33" s="78"/>
      <c r="LJ33" s="76">
        <f>データ!BR7</f>
        <v>45.4</v>
      </c>
      <c r="LK33" s="77"/>
      <c r="LL33" s="77"/>
      <c r="LM33" s="77"/>
      <c r="LN33" s="77"/>
      <c r="LO33" s="77"/>
      <c r="LP33" s="77"/>
      <c r="LQ33" s="77"/>
      <c r="LR33" s="77"/>
      <c r="LS33" s="77"/>
      <c r="LT33" s="77"/>
      <c r="LU33" s="77"/>
      <c r="LV33" s="77"/>
      <c r="LW33" s="77"/>
      <c r="LX33" s="78"/>
      <c r="LY33" s="76">
        <f>データ!BS7</f>
        <v>46.3</v>
      </c>
      <c r="LZ33" s="77"/>
      <c r="MA33" s="77"/>
      <c r="MB33" s="77"/>
      <c r="MC33" s="77"/>
      <c r="MD33" s="77"/>
      <c r="ME33" s="77"/>
      <c r="MF33" s="77"/>
      <c r="MG33" s="77"/>
      <c r="MH33" s="77"/>
      <c r="MI33" s="77"/>
      <c r="MJ33" s="77"/>
      <c r="MK33" s="77"/>
      <c r="ML33" s="77"/>
      <c r="MM33" s="78"/>
      <c r="MN33" s="76">
        <f>データ!BT7</f>
        <v>50</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t="str">
        <f>データ!AN7</f>
        <v>-</v>
      </c>
      <c r="Q34" s="77"/>
      <c r="R34" s="77"/>
      <c r="S34" s="77"/>
      <c r="T34" s="77"/>
      <c r="U34" s="77"/>
      <c r="V34" s="77"/>
      <c r="W34" s="77"/>
      <c r="X34" s="77"/>
      <c r="Y34" s="77"/>
      <c r="Z34" s="77"/>
      <c r="AA34" s="77"/>
      <c r="AB34" s="77"/>
      <c r="AC34" s="77"/>
      <c r="AD34" s="78"/>
      <c r="AE34" s="76" t="str">
        <f>データ!AO7</f>
        <v>-</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t="str">
        <f>データ!AY7</f>
        <v>-</v>
      </c>
      <c r="DE34" s="77"/>
      <c r="DF34" s="77"/>
      <c r="DG34" s="77"/>
      <c r="DH34" s="77"/>
      <c r="DI34" s="77"/>
      <c r="DJ34" s="77"/>
      <c r="DK34" s="77"/>
      <c r="DL34" s="77"/>
      <c r="DM34" s="77"/>
      <c r="DN34" s="77"/>
      <c r="DO34" s="77"/>
      <c r="DP34" s="77"/>
      <c r="DQ34" s="77"/>
      <c r="DR34" s="78"/>
      <c r="DS34" s="76" t="str">
        <f>データ!AZ7</f>
        <v>-</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t="str">
        <f>データ!BJ7</f>
        <v>-</v>
      </c>
      <c r="GS34" s="77"/>
      <c r="GT34" s="77"/>
      <c r="GU34" s="77"/>
      <c r="GV34" s="77"/>
      <c r="GW34" s="77"/>
      <c r="GX34" s="77"/>
      <c r="GY34" s="77"/>
      <c r="GZ34" s="77"/>
      <c r="HA34" s="77"/>
      <c r="HB34" s="77"/>
      <c r="HC34" s="77"/>
      <c r="HD34" s="77"/>
      <c r="HE34" s="77"/>
      <c r="HF34" s="78"/>
      <c r="HG34" s="76" t="str">
        <f>データ!BK7</f>
        <v>-</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t="str">
        <f>データ!BU7</f>
        <v>-</v>
      </c>
      <c r="KG34" s="77"/>
      <c r="KH34" s="77"/>
      <c r="KI34" s="77"/>
      <c r="KJ34" s="77"/>
      <c r="KK34" s="77"/>
      <c r="KL34" s="77"/>
      <c r="KM34" s="77"/>
      <c r="KN34" s="77"/>
      <c r="KO34" s="77"/>
      <c r="KP34" s="77"/>
      <c r="KQ34" s="77"/>
      <c r="KR34" s="77"/>
      <c r="KS34" s="77"/>
      <c r="KT34" s="78"/>
      <c r="KU34" s="76" t="str">
        <f>データ!BV7</f>
        <v>-</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181</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179</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t="str">
        <f>データ!CA7</f>
        <v>-</v>
      </c>
      <c r="Q55" s="95"/>
      <c r="R55" s="95"/>
      <c r="S55" s="95"/>
      <c r="T55" s="95"/>
      <c r="U55" s="95"/>
      <c r="V55" s="95"/>
      <c r="W55" s="95"/>
      <c r="X55" s="95"/>
      <c r="Y55" s="95"/>
      <c r="Z55" s="95"/>
      <c r="AA55" s="95"/>
      <c r="AB55" s="95"/>
      <c r="AC55" s="95"/>
      <c r="AD55" s="96"/>
      <c r="AE55" s="94" t="str">
        <f>データ!CB7</f>
        <v>-</v>
      </c>
      <c r="AF55" s="95"/>
      <c r="AG55" s="95"/>
      <c r="AH55" s="95"/>
      <c r="AI55" s="95"/>
      <c r="AJ55" s="95"/>
      <c r="AK55" s="95"/>
      <c r="AL55" s="95"/>
      <c r="AM55" s="95"/>
      <c r="AN55" s="95"/>
      <c r="AO55" s="95"/>
      <c r="AP55" s="95"/>
      <c r="AQ55" s="95"/>
      <c r="AR55" s="95"/>
      <c r="AS55" s="96"/>
      <c r="AT55" s="94">
        <f>データ!CC7</f>
        <v>20606</v>
      </c>
      <c r="AU55" s="95"/>
      <c r="AV55" s="95"/>
      <c r="AW55" s="95"/>
      <c r="AX55" s="95"/>
      <c r="AY55" s="95"/>
      <c r="AZ55" s="95"/>
      <c r="BA55" s="95"/>
      <c r="BB55" s="95"/>
      <c r="BC55" s="95"/>
      <c r="BD55" s="95"/>
      <c r="BE55" s="95"/>
      <c r="BF55" s="95"/>
      <c r="BG55" s="95"/>
      <c r="BH55" s="96"/>
      <c r="BI55" s="94">
        <f>データ!CD7</f>
        <v>24608</v>
      </c>
      <c r="BJ55" s="95"/>
      <c r="BK55" s="95"/>
      <c r="BL55" s="95"/>
      <c r="BM55" s="95"/>
      <c r="BN55" s="95"/>
      <c r="BO55" s="95"/>
      <c r="BP55" s="95"/>
      <c r="BQ55" s="95"/>
      <c r="BR55" s="95"/>
      <c r="BS55" s="95"/>
      <c r="BT55" s="95"/>
      <c r="BU55" s="95"/>
      <c r="BV55" s="95"/>
      <c r="BW55" s="96"/>
      <c r="BX55" s="94">
        <f>データ!CE7</f>
        <v>25114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t="str">
        <f>データ!CL7</f>
        <v>-</v>
      </c>
      <c r="DE55" s="95"/>
      <c r="DF55" s="95"/>
      <c r="DG55" s="95"/>
      <c r="DH55" s="95"/>
      <c r="DI55" s="95"/>
      <c r="DJ55" s="95"/>
      <c r="DK55" s="95"/>
      <c r="DL55" s="95"/>
      <c r="DM55" s="95"/>
      <c r="DN55" s="95"/>
      <c r="DO55" s="95"/>
      <c r="DP55" s="95"/>
      <c r="DQ55" s="95"/>
      <c r="DR55" s="96"/>
      <c r="DS55" s="94" t="str">
        <f>データ!CM7</f>
        <v>-</v>
      </c>
      <c r="DT55" s="95"/>
      <c r="DU55" s="95"/>
      <c r="DV55" s="95"/>
      <c r="DW55" s="95"/>
      <c r="DX55" s="95"/>
      <c r="DY55" s="95"/>
      <c r="DZ55" s="95"/>
      <c r="EA55" s="95"/>
      <c r="EB55" s="95"/>
      <c r="EC55" s="95"/>
      <c r="ED55" s="95"/>
      <c r="EE55" s="95"/>
      <c r="EF55" s="95"/>
      <c r="EG55" s="96"/>
      <c r="EH55" s="94">
        <f>データ!CN7</f>
        <v>9855</v>
      </c>
      <c r="EI55" s="95"/>
      <c r="EJ55" s="95"/>
      <c r="EK55" s="95"/>
      <c r="EL55" s="95"/>
      <c r="EM55" s="95"/>
      <c r="EN55" s="95"/>
      <c r="EO55" s="95"/>
      <c r="EP55" s="95"/>
      <c r="EQ55" s="95"/>
      <c r="ER55" s="95"/>
      <c r="ES55" s="95"/>
      <c r="ET55" s="95"/>
      <c r="EU55" s="95"/>
      <c r="EV55" s="96"/>
      <c r="EW55" s="94">
        <f>データ!CO7</f>
        <v>10902</v>
      </c>
      <c r="EX55" s="95"/>
      <c r="EY55" s="95"/>
      <c r="EZ55" s="95"/>
      <c r="FA55" s="95"/>
      <c r="FB55" s="95"/>
      <c r="FC55" s="95"/>
      <c r="FD55" s="95"/>
      <c r="FE55" s="95"/>
      <c r="FF55" s="95"/>
      <c r="FG55" s="95"/>
      <c r="FH55" s="95"/>
      <c r="FI55" s="95"/>
      <c r="FJ55" s="95"/>
      <c r="FK55" s="96"/>
      <c r="FL55" s="94">
        <f>データ!CP7</f>
        <v>11413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t="str">
        <f>データ!CW7</f>
        <v>-</v>
      </c>
      <c r="GS55" s="77"/>
      <c r="GT55" s="77"/>
      <c r="GU55" s="77"/>
      <c r="GV55" s="77"/>
      <c r="GW55" s="77"/>
      <c r="GX55" s="77"/>
      <c r="GY55" s="77"/>
      <c r="GZ55" s="77"/>
      <c r="HA55" s="77"/>
      <c r="HB55" s="77"/>
      <c r="HC55" s="77"/>
      <c r="HD55" s="77"/>
      <c r="HE55" s="77"/>
      <c r="HF55" s="78"/>
      <c r="HG55" s="76" t="str">
        <f>データ!CX7</f>
        <v>-</v>
      </c>
      <c r="HH55" s="77"/>
      <c r="HI55" s="77"/>
      <c r="HJ55" s="77"/>
      <c r="HK55" s="77"/>
      <c r="HL55" s="77"/>
      <c r="HM55" s="77"/>
      <c r="HN55" s="77"/>
      <c r="HO55" s="77"/>
      <c r="HP55" s="77"/>
      <c r="HQ55" s="77"/>
      <c r="HR55" s="77"/>
      <c r="HS55" s="77"/>
      <c r="HT55" s="77"/>
      <c r="HU55" s="78"/>
      <c r="HV55" s="76">
        <f>データ!CY7</f>
        <v>86.5</v>
      </c>
      <c r="HW55" s="77"/>
      <c r="HX55" s="77"/>
      <c r="HY55" s="77"/>
      <c r="HZ55" s="77"/>
      <c r="IA55" s="77"/>
      <c r="IB55" s="77"/>
      <c r="IC55" s="77"/>
      <c r="ID55" s="77"/>
      <c r="IE55" s="77"/>
      <c r="IF55" s="77"/>
      <c r="IG55" s="77"/>
      <c r="IH55" s="77"/>
      <c r="II55" s="77"/>
      <c r="IJ55" s="78"/>
      <c r="IK55" s="76">
        <f>データ!CZ7</f>
        <v>85.6</v>
      </c>
      <c r="IL55" s="77"/>
      <c r="IM55" s="77"/>
      <c r="IN55" s="77"/>
      <c r="IO55" s="77"/>
      <c r="IP55" s="77"/>
      <c r="IQ55" s="77"/>
      <c r="IR55" s="77"/>
      <c r="IS55" s="77"/>
      <c r="IT55" s="77"/>
      <c r="IU55" s="77"/>
      <c r="IV55" s="77"/>
      <c r="IW55" s="77"/>
      <c r="IX55" s="77"/>
      <c r="IY55" s="78"/>
      <c r="IZ55" s="76">
        <f>データ!DA7</f>
        <v>84.2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t="str">
        <f>データ!DH7</f>
        <v>-</v>
      </c>
      <c r="KG55" s="77"/>
      <c r="KH55" s="77"/>
      <c r="KI55" s="77"/>
      <c r="KJ55" s="77"/>
      <c r="KK55" s="77"/>
      <c r="KL55" s="77"/>
      <c r="KM55" s="77"/>
      <c r="KN55" s="77"/>
      <c r="KO55" s="77"/>
      <c r="KP55" s="77"/>
      <c r="KQ55" s="77"/>
      <c r="KR55" s="77"/>
      <c r="KS55" s="77"/>
      <c r="KT55" s="78"/>
      <c r="KU55" s="76" t="str">
        <f>データ!DI7</f>
        <v>-</v>
      </c>
      <c r="KV55" s="77"/>
      <c r="KW55" s="77"/>
      <c r="KX55" s="77"/>
      <c r="KY55" s="77"/>
      <c r="KZ55" s="77"/>
      <c r="LA55" s="77"/>
      <c r="LB55" s="77"/>
      <c r="LC55" s="77"/>
      <c r="LD55" s="77"/>
      <c r="LE55" s="77"/>
      <c r="LF55" s="77"/>
      <c r="LG55" s="77"/>
      <c r="LH55" s="77"/>
      <c r="LI55" s="78"/>
      <c r="LJ55" s="76">
        <f>データ!DJ7</f>
        <v>23.3</v>
      </c>
      <c r="LK55" s="77"/>
      <c r="LL55" s="77"/>
      <c r="LM55" s="77"/>
      <c r="LN55" s="77"/>
      <c r="LO55" s="77"/>
      <c r="LP55" s="77"/>
      <c r="LQ55" s="77"/>
      <c r="LR55" s="77"/>
      <c r="LS55" s="77"/>
      <c r="LT55" s="77"/>
      <c r="LU55" s="77"/>
      <c r="LV55" s="77"/>
      <c r="LW55" s="77"/>
      <c r="LX55" s="78"/>
      <c r="LY55" s="76">
        <f>データ!DK7</f>
        <v>22.8</v>
      </c>
      <c r="LZ55" s="77"/>
      <c r="MA55" s="77"/>
      <c r="MB55" s="77"/>
      <c r="MC55" s="77"/>
      <c r="MD55" s="77"/>
      <c r="ME55" s="77"/>
      <c r="MF55" s="77"/>
      <c r="MG55" s="77"/>
      <c r="MH55" s="77"/>
      <c r="MI55" s="77"/>
      <c r="MJ55" s="77"/>
      <c r="MK55" s="77"/>
      <c r="ML55" s="77"/>
      <c r="MM55" s="78"/>
      <c r="MN55" s="76">
        <f>データ!DL7</f>
        <v>20.3</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t="str">
        <f>データ!CF7</f>
        <v>-</v>
      </c>
      <c r="Q56" s="95"/>
      <c r="R56" s="95"/>
      <c r="S56" s="95"/>
      <c r="T56" s="95"/>
      <c r="U56" s="95"/>
      <c r="V56" s="95"/>
      <c r="W56" s="95"/>
      <c r="X56" s="95"/>
      <c r="Y56" s="95"/>
      <c r="Z56" s="95"/>
      <c r="AA56" s="95"/>
      <c r="AB56" s="95"/>
      <c r="AC56" s="95"/>
      <c r="AD56" s="96"/>
      <c r="AE56" s="94" t="str">
        <f>データ!CG7</f>
        <v>-</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t="str">
        <f>データ!CQ7</f>
        <v>-</v>
      </c>
      <c r="DE56" s="95"/>
      <c r="DF56" s="95"/>
      <c r="DG56" s="95"/>
      <c r="DH56" s="95"/>
      <c r="DI56" s="95"/>
      <c r="DJ56" s="95"/>
      <c r="DK56" s="95"/>
      <c r="DL56" s="95"/>
      <c r="DM56" s="95"/>
      <c r="DN56" s="95"/>
      <c r="DO56" s="95"/>
      <c r="DP56" s="95"/>
      <c r="DQ56" s="95"/>
      <c r="DR56" s="96"/>
      <c r="DS56" s="94" t="str">
        <f>データ!CR7</f>
        <v>-</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t="str">
        <f>データ!DB7</f>
        <v>-</v>
      </c>
      <c r="GS56" s="77"/>
      <c r="GT56" s="77"/>
      <c r="GU56" s="77"/>
      <c r="GV56" s="77"/>
      <c r="GW56" s="77"/>
      <c r="GX56" s="77"/>
      <c r="GY56" s="77"/>
      <c r="GZ56" s="77"/>
      <c r="HA56" s="77"/>
      <c r="HB56" s="77"/>
      <c r="HC56" s="77"/>
      <c r="HD56" s="77"/>
      <c r="HE56" s="77"/>
      <c r="HF56" s="78"/>
      <c r="HG56" s="76" t="str">
        <f>データ!DC7</f>
        <v>-</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t="str">
        <f>データ!DM7</f>
        <v>-</v>
      </c>
      <c r="KG56" s="77"/>
      <c r="KH56" s="77"/>
      <c r="KI56" s="77"/>
      <c r="KJ56" s="77"/>
      <c r="KK56" s="77"/>
      <c r="KL56" s="77"/>
      <c r="KM56" s="77"/>
      <c r="KN56" s="77"/>
      <c r="KO56" s="77"/>
      <c r="KP56" s="77"/>
      <c r="KQ56" s="77"/>
      <c r="KR56" s="77"/>
      <c r="KS56" s="77"/>
      <c r="KT56" s="78"/>
      <c r="KU56" s="76" t="str">
        <f>データ!DN7</f>
        <v>-</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180</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t="str">
        <f>データ!DS7</f>
        <v>-</v>
      </c>
      <c r="V79" s="71"/>
      <c r="W79" s="71"/>
      <c r="X79" s="71"/>
      <c r="Y79" s="71"/>
      <c r="Z79" s="71"/>
      <c r="AA79" s="71"/>
      <c r="AB79" s="71"/>
      <c r="AC79" s="71"/>
      <c r="AD79" s="71"/>
      <c r="AE79" s="71"/>
      <c r="AF79" s="71"/>
      <c r="AG79" s="71"/>
      <c r="AH79" s="71"/>
      <c r="AI79" s="71"/>
      <c r="AJ79" s="71"/>
      <c r="AK79" s="71"/>
      <c r="AL79" s="71"/>
      <c r="AM79" s="71"/>
      <c r="AN79" s="71" t="str">
        <f>データ!DT7</f>
        <v>-</v>
      </c>
      <c r="AO79" s="71"/>
      <c r="AP79" s="71"/>
      <c r="AQ79" s="71"/>
      <c r="AR79" s="71"/>
      <c r="AS79" s="71"/>
      <c r="AT79" s="71"/>
      <c r="AU79" s="71"/>
      <c r="AV79" s="71"/>
      <c r="AW79" s="71"/>
      <c r="AX79" s="71"/>
      <c r="AY79" s="71"/>
      <c r="AZ79" s="71"/>
      <c r="BA79" s="71"/>
      <c r="BB79" s="71"/>
      <c r="BC79" s="71"/>
      <c r="BD79" s="71"/>
      <c r="BE79" s="71"/>
      <c r="BF79" s="71"/>
      <c r="BG79" s="71">
        <f>データ!DU7</f>
        <v>0</v>
      </c>
      <c r="BH79" s="71"/>
      <c r="BI79" s="71"/>
      <c r="BJ79" s="71"/>
      <c r="BK79" s="71"/>
      <c r="BL79" s="71"/>
      <c r="BM79" s="71"/>
      <c r="BN79" s="71"/>
      <c r="BO79" s="71"/>
      <c r="BP79" s="71"/>
      <c r="BQ79" s="71"/>
      <c r="BR79" s="71"/>
      <c r="BS79" s="71"/>
      <c r="BT79" s="71"/>
      <c r="BU79" s="71"/>
      <c r="BV79" s="71"/>
      <c r="BW79" s="71"/>
      <c r="BX79" s="71"/>
      <c r="BY79" s="71"/>
      <c r="BZ79" s="71">
        <f>データ!DV7</f>
        <v>2.5</v>
      </c>
      <c r="CA79" s="71"/>
      <c r="CB79" s="71"/>
      <c r="CC79" s="71"/>
      <c r="CD79" s="71"/>
      <c r="CE79" s="71"/>
      <c r="CF79" s="71"/>
      <c r="CG79" s="71"/>
      <c r="CH79" s="71"/>
      <c r="CI79" s="71"/>
      <c r="CJ79" s="71"/>
      <c r="CK79" s="71"/>
      <c r="CL79" s="71"/>
      <c r="CM79" s="71"/>
      <c r="CN79" s="71"/>
      <c r="CO79" s="71"/>
      <c r="CP79" s="71"/>
      <c r="CQ79" s="71"/>
      <c r="CR79" s="71"/>
      <c r="CS79" s="71">
        <f>データ!DW7</f>
        <v>19.5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t="str">
        <f>データ!ED7</f>
        <v>-</v>
      </c>
      <c r="EP79" s="71"/>
      <c r="EQ79" s="71"/>
      <c r="ER79" s="71"/>
      <c r="ES79" s="71"/>
      <c r="ET79" s="71"/>
      <c r="EU79" s="71"/>
      <c r="EV79" s="71"/>
      <c r="EW79" s="71"/>
      <c r="EX79" s="71"/>
      <c r="EY79" s="71"/>
      <c r="EZ79" s="71"/>
      <c r="FA79" s="71"/>
      <c r="FB79" s="71"/>
      <c r="FC79" s="71"/>
      <c r="FD79" s="71"/>
      <c r="FE79" s="71"/>
      <c r="FF79" s="71"/>
      <c r="FG79" s="71"/>
      <c r="FH79" s="71" t="str">
        <f>データ!EE7</f>
        <v>-</v>
      </c>
      <c r="FI79" s="71"/>
      <c r="FJ79" s="71"/>
      <c r="FK79" s="71"/>
      <c r="FL79" s="71"/>
      <c r="FM79" s="71"/>
      <c r="FN79" s="71"/>
      <c r="FO79" s="71"/>
      <c r="FP79" s="71"/>
      <c r="FQ79" s="71"/>
      <c r="FR79" s="71"/>
      <c r="FS79" s="71"/>
      <c r="FT79" s="71"/>
      <c r="FU79" s="71"/>
      <c r="FV79" s="71"/>
      <c r="FW79" s="71"/>
      <c r="FX79" s="71"/>
      <c r="FY79" s="71"/>
      <c r="FZ79" s="71"/>
      <c r="GA79" s="71">
        <f>データ!EF7</f>
        <v>0</v>
      </c>
      <c r="GB79" s="71"/>
      <c r="GC79" s="71"/>
      <c r="GD79" s="71"/>
      <c r="GE79" s="71"/>
      <c r="GF79" s="71"/>
      <c r="GG79" s="71"/>
      <c r="GH79" s="71"/>
      <c r="GI79" s="71"/>
      <c r="GJ79" s="71"/>
      <c r="GK79" s="71"/>
      <c r="GL79" s="71"/>
      <c r="GM79" s="71"/>
      <c r="GN79" s="71"/>
      <c r="GO79" s="71"/>
      <c r="GP79" s="71"/>
      <c r="GQ79" s="71"/>
      <c r="GR79" s="71"/>
      <c r="GS79" s="71"/>
      <c r="GT79" s="71">
        <f>データ!EG7</f>
        <v>2.5</v>
      </c>
      <c r="GU79" s="71"/>
      <c r="GV79" s="71"/>
      <c r="GW79" s="71"/>
      <c r="GX79" s="71"/>
      <c r="GY79" s="71"/>
      <c r="GZ79" s="71"/>
      <c r="HA79" s="71"/>
      <c r="HB79" s="71"/>
      <c r="HC79" s="71"/>
      <c r="HD79" s="71"/>
      <c r="HE79" s="71"/>
      <c r="HF79" s="71"/>
      <c r="HG79" s="71"/>
      <c r="HH79" s="71"/>
      <c r="HI79" s="71"/>
      <c r="HJ79" s="71"/>
      <c r="HK79" s="71"/>
      <c r="HL79" s="71"/>
      <c r="HM79" s="71">
        <f>データ!EH7</f>
        <v>19.5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t="str">
        <f>データ!EO7</f>
        <v>-</v>
      </c>
      <c r="JK79" s="69"/>
      <c r="JL79" s="69"/>
      <c r="JM79" s="69"/>
      <c r="JN79" s="69"/>
      <c r="JO79" s="69"/>
      <c r="JP79" s="69"/>
      <c r="JQ79" s="69"/>
      <c r="JR79" s="69"/>
      <c r="JS79" s="69"/>
      <c r="JT79" s="69"/>
      <c r="JU79" s="69"/>
      <c r="JV79" s="69"/>
      <c r="JW79" s="69"/>
      <c r="JX79" s="69"/>
      <c r="JY79" s="69"/>
      <c r="JZ79" s="69"/>
      <c r="KA79" s="69"/>
      <c r="KB79" s="69"/>
      <c r="KC79" s="69" t="str">
        <f>データ!EP7</f>
        <v>-</v>
      </c>
      <c r="KD79" s="69"/>
      <c r="KE79" s="69"/>
      <c r="KF79" s="69"/>
      <c r="KG79" s="69"/>
      <c r="KH79" s="69"/>
      <c r="KI79" s="69"/>
      <c r="KJ79" s="69"/>
      <c r="KK79" s="69"/>
      <c r="KL79" s="69"/>
      <c r="KM79" s="69"/>
      <c r="KN79" s="69"/>
      <c r="KO79" s="69"/>
      <c r="KP79" s="69"/>
      <c r="KQ79" s="69"/>
      <c r="KR79" s="69"/>
      <c r="KS79" s="69"/>
      <c r="KT79" s="69"/>
      <c r="KU79" s="69"/>
      <c r="KV79" s="69">
        <f>データ!EQ7</f>
        <v>1088875</v>
      </c>
      <c r="KW79" s="69"/>
      <c r="KX79" s="69"/>
      <c r="KY79" s="69"/>
      <c r="KZ79" s="69"/>
      <c r="LA79" s="69"/>
      <c r="LB79" s="69"/>
      <c r="LC79" s="69"/>
      <c r="LD79" s="69"/>
      <c r="LE79" s="69"/>
      <c r="LF79" s="69"/>
      <c r="LG79" s="69"/>
      <c r="LH79" s="69"/>
      <c r="LI79" s="69"/>
      <c r="LJ79" s="69"/>
      <c r="LK79" s="69"/>
      <c r="LL79" s="69"/>
      <c r="LM79" s="69"/>
      <c r="LN79" s="69"/>
      <c r="LO79" s="69">
        <f>データ!ER7</f>
        <v>6392938</v>
      </c>
      <c r="LP79" s="69"/>
      <c r="LQ79" s="69"/>
      <c r="LR79" s="69"/>
      <c r="LS79" s="69"/>
      <c r="LT79" s="69"/>
      <c r="LU79" s="69"/>
      <c r="LV79" s="69"/>
      <c r="LW79" s="69"/>
      <c r="LX79" s="69"/>
      <c r="LY79" s="69"/>
      <c r="LZ79" s="69"/>
      <c r="MA79" s="69"/>
      <c r="MB79" s="69"/>
      <c r="MC79" s="69"/>
      <c r="MD79" s="69"/>
      <c r="ME79" s="69"/>
      <c r="MF79" s="69"/>
      <c r="MG79" s="69"/>
      <c r="MH79" s="69">
        <f>データ!ES7</f>
        <v>6540750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t="str">
        <f>データ!DX7</f>
        <v>-</v>
      </c>
      <c r="V80" s="71"/>
      <c r="W80" s="71"/>
      <c r="X80" s="71"/>
      <c r="Y80" s="71"/>
      <c r="Z80" s="71"/>
      <c r="AA80" s="71"/>
      <c r="AB80" s="71"/>
      <c r="AC80" s="71"/>
      <c r="AD80" s="71"/>
      <c r="AE80" s="71"/>
      <c r="AF80" s="71"/>
      <c r="AG80" s="71"/>
      <c r="AH80" s="71"/>
      <c r="AI80" s="71"/>
      <c r="AJ80" s="71"/>
      <c r="AK80" s="71"/>
      <c r="AL80" s="71"/>
      <c r="AM80" s="71"/>
      <c r="AN80" s="71" t="str">
        <f>データ!DY7</f>
        <v>-</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t="str">
        <f>データ!EI7</f>
        <v>-</v>
      </c>
      <c r="EP80" s="71"/>
      <c r="EQ80" s="71"/>
      <c r="ER80" s="71"/>
      <c r="ES80" s="71"/>
      <c r="ET80" s="71"/>
      <c r="EU80" s="71"/>
      <c r="EV80" s="71"/>
      <c r="EW80" s="71"/>
      <c r="EX80" s="71"/>
      <c r="EY80" s="71"/>
      <c r="EZ80" s="71"/>
      <c r="FA80" s="71"/>
      <c r="FB80" s="71"/>
      <c r="FC80" s="71"/>
      <c r="FD80" s="71"/>
      <c r="FE80" s="71"/>
      <c r="FF80" s="71"/>
      <c r="FG80" s="71"/>
      <c r="FH80" s="71" t="str">
        <f>データ!EJ7</f>
        <v>-</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t="str">
        <f>データ!ET7</f>
        <v>-</v>
      </c>
      <c r="JK80" s="69"/>
      <c r="JL80" s="69"/>
      <c r="JM80" s="69"/>
      <c r="JN80" s="69"/>
      <c r="JO80" s="69"/>
      <c r="JP80" s="69"/>
      <c r="JQ80" s="69"/>
      <c r="JR80" s="69"/>
      <c r="JS80" s="69"/>
      <c r="JT80" s="69"/>
      <c r="JU80" s="69"/>
      <c r="JV80" s="69"/>
      <c r="JW80" s="69"/>
      <c r="JX80" s="69"/>
      <c r="JY80" s="69"/>
      <c r="JZ80" s="69"/>
      <c r="KA80" s="69"/>
      <c r="KB80" s="69"/>
      <c r="KC80" s="69" t="str">
        <f>データ!EU7</f>
        <v>-</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XSvnJGKfjnoJVLLHqWOvZPzcdlG3dXEg9BN+GTSXHeXz0caaG1efm9OY2ib1VHsIwVJDMAbxdGGRRJMd+CnCA==" saltValue="tLdV88QLsDRbJsOavnmhE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157</v>
      </c>
      <c r="AY5" s="52" t="s">
        <v>148</v>
      </c>
      <c r="AZ5" s="52" t="s">
        <v>149</v>
      </c>
      <c r="BA5" s="52" t="s">
        <v>150</v>
      </c>
      <c r="BB5" s="52" t="s">
        <v>151</v>
      </c>
      <c r="BC5" s="52" t="s">
        <v>152</v>
      </c>
      <c r="BD5" s="52" t="s">
        <v>153</v>
      </c>
      <c r="BE5" s="52" t="s">
        <v>158</v>
      </c>
      <c r="BF5" s="52" t="s">
        <v>154</v>
      </c>
      <c r="BG5" s="52" t="s">
        <v>145</v>
      </c>
      <c r="BH5" s="52" t="s">
        <v>146</v>
      </c>
      <c r="BI5" s="52" t="s">
        <v>157</v>
      </c>
      <c r="BJ5" s="52" t="s">
        <v>148</v>
      </c>
      <c r="BK5" s="52" t="s">
        <v>149</v>
      </c>
      <c r="BL5" s="52" t="s">
        <v>150</v>
      </c>
      <c r="BM5" s="52" t="s">
        <v>151</v>
      </c>
      <c r="BN5" s="52" t="s">
        <v>152</v>
      </c>
      <c r="BO5" s="52" t="s">
        <v>153</v>
      </c>
      <c r="BP5" s="52" t="s">
        <v>143</v>
      </c>
      <c r="BQ5" s="52" t="s">
        <v>154</v>
      </c>
      <c r="BR5" s="52" t="s">
        <v>155</v>
      </c>
      <c r="BS5" s="52" t="s">
        <v>156</v>
      </c>
      <c r="BT5" s="52" t="s">
        <v>157</v>
      </c>
      <c r="BU5" s="52" t="s">
        <v>148</v>
      </c>
      <c r="BV5" s="52" t="s">
        <v>149</v>
      </c>
      <c r="BW5" s="52" t="s">
        <v>150</v>
      </c>
      <c r="BX5" s="52" t="s">
        <v>151</v>
      </c>
      <c r="BY5" s="52" t="s">
        <v>152</v>
      </c>
      <c r="BZ5" s="52" t="s">
        <v>153</v>
      </c>
      <c r="CA5" s="52" t="s">
        <v>158</v>
      </c>
      <c r="CB5" s="52" t="s">
        <v>144</v>
      </c>
      <c r="CC5" s="52" t="s">
        <v>155</v>
      </c>
      <c r="CD5" s="52" t="s">
        <v>156</v>
      </c>
      <c r="CE5" s="52" t="s">
        <v>147</v>
      </c>
      <c r="CF5" s="52" t="s">
        <v>148</v>
      </c>
      <c r="CG5" s="52" t="s">
        <v>149</v>
      </c>
      <c r="CH5" s="52" t="s">
        <v>150</v>
      </c>
      <c r="CI5" s="52" t="s">
        <v>151</v>
      </c>
      <c r="CJ5" s="52" t="s">
        <v>152</v>
      </c>
      <c r="CK5" s="52" t="s">
        <v>153</v>
      </c>
      <c r="CL5" s="52" t="s">
        <v>143</v>
      </c>
      <c r="CM5" s="52" t="s">
        <v>154</v>
      </c>
      <c r="CN5" s="52" t="s">
        <v>155</v>
      </c>
      <c r="CO5" s="52" t="s">
        <v>156</v>
      </c>
      <c r="CP5" s="52" t="s">
        <v>157</v>
      </c>
      <c r="CQ5" s="52" t="s">
        <v>148</v>
      </c>
      <c r="CR5" s="52" t="s">
        <v>149</v>
      </c>
      <c r="CS5" s="52" t="s">
        <v>150</v>
      </c>
      <c r="CT5" s="52" t="s">
        <v>151</v>
      </c>
      <c r="CU5" s="52" t="s">
        <v>152</v>
      </c>
      <c r="CV5" s="52" t="s">
        <v>153</v>
      </c>
      <c r="CW5" s="52" t="s">
        <v>143</v>
      </c>
      <c r="CX5" s="52" t="s">
        <v>154</v>
      </c>
      <c r="CY5" s="52" t="s">
        <v>155</v>
      </c>
      <c r="CZ5" s="52" t="s">
        <v>146</v>
      </c>
      <c r="DA5" s="52" t="s">
        <v>147</v>
      </c>
      <c r="DB5" s="52" t="s">
        <v>148</v>
      </c>
      <c r="DC5" s="52" t="s">
        <v>149</v>
      </c>
      <c r="DD5" s="52" t="s">
        <v>150</v>
      </c>
      <c r="DE5" s="52" t="s">
        <v>151</v>
      </c>
      <c r="DF5" s="52" t="s">
        <v>152</v>
      </c>
      <c r="DG5" s="52" t="s">
        <v>153</v>
      </c>
      <c r="DH5" s="52" t="s">
        <v>143</v>
      </c>
      <c r="DI5" s="52" t="s">
        <v>154</v>
      </c>
      <c r="DJ5" s="52" t="s">
        <v>155</v>
      </c>
      <c r="DK5" s="52" t="s">
        <v>146</v>
      </c>
      <c r="DL5" s="52" t="s">
        <v>157</v>
      </c>
      <c r="DM5" s="52" t="s">
        <v>148</v>
      </c>
      <c r="DN5" s="52" t="s">
        <v>149</v>
      </c>
      <c r="DO5" s="52" t="s">
        <v>150</v>
      </c>
      <c r="DP5" s="52" t="s">
        <v>151</v>
      </c>
      <c r="DQ5" s="52" t="s">
        <v>152</v>
      </c>
      <c r="DR5" s="52" t="s">
        <v>153</v>
      </c>
      <c r="DS5" s="52" t="s">
        <v>143</v>
      </c>
      <c r="DT5" s="52" t="s">
        <v>154</v>
      </c>
      <c r="DU5" s="52" t="s">
        <v>155</v>
      </c>
      <c r="DV5" s="52" t="s">
        <v>146</v>
      </c>
      <c r="DW5" s="52" t="s">
        <v>147</v>
      </c>
      <c r="DX5" s="52" t="s">
        <v>148</v>
      </c>
      <c r="DY5" s="52" t="s">
        <v>149</v>
      </c>
      <c r="DZ5" s="52" t="s">
        <v>150</v>
      </c>
      <c r="EA5" s="52" t="s">
        <v>151</v>
      </c>
      <c r="EB5" s="52" t="s">
        <v>152</v>
      </c>
      <c r="EC5" s="52" t="s">
        <v>153</v>
      </c>
      <c r="ED5" s="52" t="s">
        <v>158</v>
      </c>
      <c r="EE5" s="52" t="s">
        <v>154</v>
      </c>
      <c r="EF5" s="52" t="s">
        <v>155</v>
      </c>
      <c r="EG5" s="52" t="s">
        <v>146</v>
      </c>
      <c r="EH5" s="52" t="s">
        <v>147</v>
      </c>
      <c r="EI5" s="52" t="s">
        <v>148</v>
      </c>
      <c r="EJ5" s="52" t="s">
        <v>149</v>
      </c>
      <c r="EK5" s="52" t="s">
        <v>150</v>
      </c>
      <c r="EL5" s="52" t="s">
        <v>151</v>
      </c>
      <c r="EM5" s="52" t="s">
        <v>152</v>
      </c>
      <c r="EN5" s="52" t="s">
        <v>159</v>
      </c>
      <c r="EO5" s="52" t="s">
        <v>143</v>
      </c>
      <c r="EP5" s="52" t="s">
        <v>144</v>
      </c>
      <c r="EQ5" s="52" t="s">
        <v>155</v>
      </c>
      <c r="ER5" s="52" t="s">
        <v>156</v>
      </c>
      <c r="ES5" s="52" t="s">
        <v>157</v>
      </c>
      <c r="ET5" s="52" t="s">
        <v>148</v>
      </c>
      <c r="EU5" s="52" t="s">
        <v>149</v>
      </c>
      <c r="EV5" s="52" t="s">
        <v>150</v>
      </c>
      <c r="EW5" s="52" t="s">
        <v>151</v>
      </c>
      <c r="EX5" s="52" t="s">
        <v>152</v>
      </c>
      <c r="EY5" s="52" t="s">
        <v>153</v>
      </c>
    </row>
    <row r="6" spans="1:155" s="57" customFormat="1" x14ac:dyDescent="0.15">
      <c r="A6" s="38" t="s">
        <v>160</v>
      </c>
      <c r="B6" s="53">
        <f>B8</f>
        <v>2021</v>
      </c>
      <c r="C6" s="53">
        <f t="shared" ref="C6:M6" si="2">C8</f>
        <v>72117</v>
      </c>
      <c r="D6" s="53">
        <f t="shared" si="2"/>
        <v>46</v>
      </c>
      <c r="E6" s="53">
        <f t="shared" si="2"/>
        <v>6</v>
      </c>
      <c r="F6" s="53">
        <f t="shared" si="2"/>
        <v>0</v>
      </c>
      <c r="G6" s="53">
        <f t="shared" si="2"/>
        <v>1</v>
      </c>
      <c r="H6" s="164" t="str">
        <f>IF(H8&lt;&gt;I8,H8,"")&amp;IF(I8&lt;&gt;J8,I8,"")&amp;"　"&amp;J8</f>
        <v>福島県田村市　たむら市民病院</v>
      </c>
      <c r="I6" s="165"/>
      <c r="J6" s="166"/>
      <c r="K6" s="53" t="str">
        <f t="shared" si="2"/>
        <v>当然財務</v>
      </c>
      <c r="L6" s="53" t="str">
        <f t="shared" si="2"/>
        <v>病院事業</v>
      </c>
      <c r="M6" s="53" t="str">
        <f t="shared" si="2"/>
        <v>一般病院</v>
      </c>
      <c r="N6" s="53" t="str">
        <f>N8</f>
        <v>50床未満</v>
      </c>
      <c r="O6" s="53" t="str">
        <f>O8</f>
        <v>非設置</v>
      </c>
      <c r="P6" s="53" t="str">
        <f>P8</f>
        <v>指定管理者(利用料金制)</v>
      </c>
      <c r="Q6" s="54">
        <f t="shared" ref="Q6:AH6" si="3">Q8</f>
        <v>10</v>
      </c>
      <c r="R6" s="53" t="str">
        <f t="shared" si="3"/>
        <v>-</v>
      </c>
      <c r="S6" s="53" t="str">
        <f t="shared" si="3"/>
        <v>-</v>
      </c>
      <c r="T6" s="53" t="str">
        <f t="shared" si="3"/>
        <v>-</v>
      </c>
      <c r="U6" s="54">
        <f>U8</f>
        <v>34947</v>
      </c>
      <c r="V6" s="54">
        <f>V8</f>
        <v>2652</v>
      </c>
      <c r="W6" s="53" t="str">
        <f>W8</f>
        <v>第２種該当</v>
      </c>
      <c r="X6" s="53" t="str">
        <f t="shared" ref="X6" si="4">X8</f>
        <v>-</v>
      </c>
      <c r="Y6" s="53" t="str">
        <f t="shared" si="3"/>
        <v>１５：１</v>
      </c>
      <c r="Z6" s="54">
        <f t="shared" si="3"/>
        <v>32</v>
      </c>
      <c r="AA6" s="54" t="str">
        <f t="shared" si="3"/>
        <v>-</v>
      </c>
      <c r="AB6" s="54" t="str">
        <f t="shared" si="3"/>
        <v>-</v>
      </c>
      <c r="AC6" s="54" t="str">
        <f t="shared" si="3"/>
        <v>-</v>
      </c>
      <c r="AD6" s="54" t="str">
        <f t="shared" si="3"/>
        <v>-</v>
      </c>
      <c r="AE6" s="54">
        <f t="shared" si="3"/>
        <v>32</v>
      </c>
      <c r="AF6" s="54">
        <f t="shared" si="3"/>
        <v>24</v>
      </c>
      <c r="AG6" s="54" t="str">
        <f t="shared" si="3"/>
        <v>-</v>
      </c>
      <c r="AH6" s="54">
        <f t="shared" si="3"/>
        <v>24</v>
      </c>
      <c r="AI6" s="55" t="e">
        <f>IF(AI8="-",NA(),AI8)</f>
        <v>#N/A</v>
      </c>
      <c r="AJ6" s="55" t="e">
        <f t="shared" ref="AJ6:AR6" si="5">IF(AJ8="-",NA(),AJ8)</f>
        <v>#N/A</v>
      </c>
      <c r="AK6" s="55">
        <f t="shared" si="5"/>
        <v>78.8</v>
      </c>
      <c r="AL6" s="55">
        <f t="shared" si="5"/>
        <v>83.7</v>
      </c>
      <c r="AM6" s="55">
        <f t="shared" si="5"/>
        <v>90.2</v>
      </c>
      <c r="AN6" s="55" t="e">
        <f t="shared" si="5"/>
        <v>#N/A</v>
      </c>
      <c r="AO6" s="55" t="e">
        <f t="shared" si="5"/>
        <v>#N/A</v>
      </c>
      <c r="AP6" s="55">
        <f t="shared" si="5"/>
        <v>96.7</v>
      </c>
      <c r="AQ6" s="55">
        <f t="shared" si="5"/>
        <v>98</v>
      </c>
      <c r="AR6" s="55">
        <f t="shared" si="5"/>
        <v>101.9</v>
      </c>
      <c r="AS6" s="55" t="str">
        <f>IF(AS8="-","【-】","【"&amp;SUBSTITUTE(TEXT(AS8,"#,##0.0"),"-","△")&amp;"】")</f>
        <v>【106.2】</v>
      </c>
      <c r="AT6" s="55" t="e">
        <f>IF(AT8="-",NA(),AT8)</f>
        <v>#N/A</v>
      </c>
      <c r="AU6" s="55" t="e">
        <f t="shared" ref="AU6:BC6" si="6">IF(AU8="-",NA(),AU8)</f>
        <v>#N/A</v>
      </c>
      <c r="AV6" s="55">
        <f t="shared" si="6"/>
        <v>64.099999999999994</v>
      </c>
      <c r="AW6" s="55">
        <f t="shared" si="6"/>
        <v>68.8</v>
      </c>
      <c r="AX6" s="55">
        <f t="shared" si="6"/>
        <v>65.900000000000006</v>
      </c>
      <c r="AY6" s="55" t="e">
        <f t="shared" si="6"/>
        <v>#N/A</v>
      </c>
      <c r="AZ6" s="55" t="e">
        <f t="shared" si="6"/>
        <v>#N/A</v>
      </c>
      <c r="BA6" s="55">
        <f t="shared" si="6"/>
        <v>67.8</v>
      </c>
      <c r="BB6" s="55">
        <f t="shared" si="6"/>
        <v>65</v>
      </c>
      <c r="BC6" s="55">
        <f t="shared" si="6"/>
        <v>67.599999999999994</v>
      </c>
      <c r="BD6" s="55" t="str">
        <f>IF(BD8="-","【-】","【"&amp;SUBSTITUTE(TEXT(BD8,"#,##0.0"),"-","△")&amp;"】")</f>
        <v>【86.6】</v>
      </c>
      <c r="BE6" s="55" t="e">
        <f>IF(BE8="-",NA(),BE8)</f>
        <v>#N/A</v>
      </c>
      <c r="BF6" s="55" t="e">
        <f t="shared" ref="BF6:BN6" si="7">IF(BF8="-",NA(),BF8)</f>
        <v>#N/A</v>
      </c>
      <c r="BG6" s="55">
        <f t="shared" si="7"/>
        <v>0</v>
      </c>
      <c r="BH6" s="55">
        <f t="shared" si="7"/>
        <v>0</v>
      </c>
      <c r="BI6" s="55">
        <f t="shared" si="7"/>
        <v>0</v>
      </c>
      <c r="BJ6" s="55" t="e">
        <f t="shared" si="7"/>
        <v>#N/A</v>
      </c>
      <c r="BK6" s="55" t="e">
        <f t="shared" si="7"/>
        <v>#N/A</v>
      </c>
      <c r="BL6" s="55">
        <f t="shared" si="7"/>
        <v>121.7</v>
      </c>
      <c r="BM6" s="55">
        <f t="shared" si="7"/>
        <v>132.30000000000001</v>
      </c>
      <c r="BN6" s="55">
        <f t="shared" si="7"/>
        <v>141.6</v>
      </c>
      <c r="BO6" s="55" t="str">
        <f>IF(BO8="-","【-】","【"&amp;SUBSTITUTE(TEXT(BO8,"#,##0.0"),"-","△")&amp;"】")</f>
        <v>【70.7】</v>
      </c>
      <c r="BP6" s="55" t="e">
        <f>IF(BP8="-",NA(),BP8)</f>
        <v>#N/A</v>
      </c>
      <c r="BQ6" s="55" t="e">
        <f t="shared" ref="BQ6:BY6" si="8">IF(BQ8="-",NA(),BQ8)</f>
        <v>#N/A</v>
      </c>
      <c r="BR6" s="55">
        <f t="shared" si="8"/>
        <v>45.4</v>
      </c>
      <c r="BS6" s="55">
        <f t="shared" si="8"/>
        <v>46.3</v>
      </c>
      <c r="BT6" s="55">
        <f t="shared" si="8"/>
        <v>50</v>
      </c>
      <c r="BU6" s="55" t="e">
        <f t="shared" si="8"/>
        <v>#N/A</v>
      </c>
      <c r="BV6" s="55" t="e">
        <f t="shared" si="8"/>
        <v>#N/A</v>
      </c>
      <c r="BW6" s="55">
        <f t="shared" si="8"/>
        <v>61.4</v>
      </c>
      <c r="BX6" s="55">
        <f t="shared" si="8"/>
        <v>55.9</v>
      </c>
      <c r="BY6" s="55">
        <f t="shared" si="8"/>
        <v>56.5</v>
      </c>
      <c r="BZ6" s="55" t="str">
        <f>IF(BZ8="-","【-】","【"&amp;SUBSTITUTE(TEXT(BZ8,"#,##0.0"),"-","△")&amp;"】")</f>
        <v>【67.1】</v>
      </c>
      <c r="CA6" s="56" t="e">
        <f>IF(CA8="-",NA(),CA8)</f>
        <v>#N/A</v>
      </c>
      <c r="CB6" s="56" t="e">
        <f t="shared" ref="CB6:CJ6" si="9">IF(CB8="-",NA(),CB8)</f>
        <v>#N/A</v>
      </c>
      <c r="CC6" s="56">
        <f t="shared" si="9"/>
        <v>20606</v>
      </c>
      <c r="CD6" s="56">
        <f t="shared" si="9"/>
        <v>24608</v>
      </c>
      <c r="CE6" s="56">
        <f t="shared" si="9"/>
        <v>25114</v>
      </c>
      <c r="CF6" s="56" t="e">
        <f t="shared" si="9"/>
        <v>#N/A</v>
      </c>
      <c r="CG6" s="56" t="e">
        <f t="shared" si="9"/>
        <v>#N/A</v>
      </c>
      <c r="CH6" s="56">
        <f t="shared" si="9"/>
        <v>27761</v>
      </c>
      <c r="CI6" s="56">
        <f t="shared" si="9"/>
        <v>29162</v>
      </c>
      <c r="CJ6" s="56">
        <f t="shared" si="9"/>
        <v>29802</v>
      </c>
      <c r="CK6" s="55" t="str">
        <f>IF(CK8="-","【-】","【"&amp;SUBSTITUTE(TEXT(CK8,"#,##0"),"-","△")&amp;"】")</f>
        <v>【59,287】</v>
      </c>
      <c r="CL6" s="56" t="e">
        <f>IF(CL8="-",NA(),CL8)</f>
        <v>#N/A</v>
      </c>
      <c r="CM6" s="56" t="e">
        <f t="shared" ref="CM6:CU6" si="10">IF(CM8="-",NA(),CM8)</f>
        <v>#N/A</v>
      </c>
      <c r="CN6" s="56">
        <f t="shared" si="10"/>
        <v>9855</v>
      </c>
      <c r="CO6" s="56">
        <f t="shared" si="10"/>
        <v>10902</v>
      </c>
      <c r="CP6" s="56">
        <f t="shared" si="10"/>
        <v>11413</v>
      </c>
      <c r="CQ6" s="56" t="e">
        <f t="shared" si="10"/>
        <v>#N/A</v>
      </c>
      <c r="CR6" s="56" t="e">
        <f t="shared" si="10"/>
        <v>#N/A</v>
      </c>
      <c r="CS6" s="56">
        <f t="shared" si="10"/>
        <v>8307</v>
      </c>
      <c r="CT6" s="56">
        <f t="shared" si="10"/>
        <v>8904</v>
      </c>
      <c r="CU6" s="56">
        <f t="shared" si="10"/>
        <v>9068</v>
      </c>
      <c r="CV6" s="55" t="str">
        <f>IF(CV8="-","【-】","【"&amp;SUBSTITUTE(TEXT(CV8,"#,##0"),"-","△")&amp;"】")</f>
        <v>【17,202】</v>
      </c>
      <c r="CW6" s="55" t="e">
        <f>IF(CW8="-",NA(),CW8)</f>
        <v>#N/A</v>
      </c>
      <c r="CX6" s="55" t="e">
        <f t="shared" ref="CX6:DF6" si="11">IF(CX8="-",NA(),CX8)</f>
        <v>#N/A</v>
      </c>
      <c r="CY6" s="55">
        <f t="shared" si="11"/>
        <v>86.5</v>
      </c>
      <c r="CZ6" s="55">
        <f t="shared" si="11"/>
        <v>85.6</v>
      </c>
      <c r="DA6" s="55">
        <f t="shared" si="11"/>
        <v>84.2</v>
      </c>
      <c r="DB6" s="55" t="e">
        <f t="shared" si="11"/>
        <v>#N/A</v>
      </c>
      <c r="DC6" s="55" t="e">
        <f t="shared" si="11"/>
        <v>#N/A</v>
      </c>
      <c r="DD6" s="55">
        <f t="shared" si="11"/>
        <v>80.099999999999994</v>
      </c>
      <c r="DE6" s="55">
        <f t="shared" si="11"/>
        <v>87.1</v>
      </c>
      <c r="DF6" s="55">
        <f t="shared" si="11"/>
        <v>84.5</v>
      </c>
      <c r="DG6" s="55" t="str">
        <f>IF(DG8="-","【-】","【"&amp;SUBSTITUTE(TEXT(DG8,"#,##0.0"),"-","△")&amp;"】")</f>
        <v>【56.4】</v>
      </c>
      <c r="DH6" s="55" t="e">
        <f>IF(DH8="-",NA(),DH8)</f>
        <v>#N/A</v>
      </c>
      <c r="DI6" s="55" t="e">
        <f t="shared" ref="DI6:DQ6" si="12">IF(DI8="-",NA(),DI8)</f>
        <v>#N/A</v>
      </c>
      <c r="DJ6" s="55">
        <f t="shared" si="12"/>
        <v>23.3</v>
      </c>
      <c r="DK6" s="55">
        <f t="shared" si="12"/>
        <v>22.8</v>
      </c>
      <c r="DL6" s="55">
        <f t="shared" si="12"/>
        <v>20.3</v>
      </c>
      <c r="DM6" s="55" t="e">
        <f t="shared" si="12"/>
        <v>#N/A</v>
      </c>
      <c r="DN6" s="55" t="e">
        <f t="shared" si="12"/>
        <v>#N/A</v>
      </c>
      <c r="DO6" s="55">
        <f t="shared" si="12"/>
        <v>16</v>
      </c>
      <c r="DP6" s="55">
        <f t="shared" si="12"/>
        <v>15.9</v>
      </c>
      <c r="DQ6" s="55">
        <f t="shared" si="12"/>
        <v>14.9</v>
      </c>
      <c r="DR6" s="55" t="str">
        <f>IF(DR8="-","【-】","【"&amp;SUBSTITUTE(TEXT(DR8,"#,##0.0"),"-","△")&amp;"】")</f>
        <v>【24.8】</v>
      </c>
      <c r="DS6" s="55" t="e">
        <f>IF(DS8="-",NA(),DS8)</f>
        <v>#N/A</v>
      </c>
      <c r="DT6" s="55" t="e">
        <f t="shared" ref="DT6:EB6" si="13">IF(DT8="-",NA(),DT8)</f>
        <v>#N/A</v>
      </c>
      <c r="DU6" s="55">
        <f t="shared" si="13"/>
        <v>0</v>
      </c>
      <c r="DV6" s="55">
        <f t="shared" si="13"/>
        <v>2.5</v>
      </c>
      <c r="DW6" s="55">
        <f t="shared" si="13"/>
        <v>19.5</v>
      </c>
      <c r="DX6" s="55" t="e">
        <f t="shared" si="13"/>
        <v>#N/A</v>
      </c>
      <c r="DY6" s="55" t="e">
        <f t="shared" si="13"/>
        <v>#N/A</v>
      </c>
      <c r="DZ6" s="55">
        <f t="shared" si="13"/>
        <v>55.4</v>
      </c>
      <c r="EA6" s="55">
        <f t="shared" si="13"/>
        <v>57.6</v>
      </c>
      <c r="EB6" s="55">
        <f t="shared" si="13"/>
        <v>56.9</v>
      </c>
      <c r="EC6" s="55" t="str">
        <f>IF(EC8="-","【-】","【"&amp;SUBSTITUTE(TEXT(EC8,"#,##0.0"),"-","△")&amp;"】")</f>
        <v>【56.0】</v>
      </c>
      <c r="ED6" s="55" t="e">
        <f>IF(ED8="-",NA(),ED8)</f>
        <v>#N/A</v>
      </c>
      <c r="EE6" s="55" t="e">
        <f t="shared" ref="EE6:EM6" si="14">IF(EE8="-",NA(),EE8)</f>
        <v>#N/A</v>
      </c>
      <c r="EF6" s="55">
        <f t="shared" si="14"/>
        <v>0</v>
      </c>
      <c r="EG6" s="55">
        <f t="shared" si="14"/>
        <v>2.5</v>
      </c>
      <c r="EH6" s="55">
        <f t="shared" si="14"/>
        <v>19.5</v>
      </c>
      <c r="EI6" s="55" t="e">
        <f t="shared" si="14"/>
        <v>#N/A</v>
      </c>
      <c r="EJ6" s="55" t="e">
        <f t="shared" si="14"/>
        <v>#N/A</v>
      </c>
      <c r="EK6" s="55">
        <f t="shared" si="14"/>
        <v>72</v>
      </c>
      <c r="EL6" s="55">
        <f t="shared" si="14"/>
        <v>72.3</v>
      </c>
      <c r="EM6" s="55">
        <f t="shared" si="14"/>
        <v>71.5</v>
      </c>
      <c r="EN6" s="55" t="str">
        <f>IF(EN8="-","【-】","【"&amp;SUBSTITUTE(TEXT(EN8,"#,##0.0"),"-","△")&amp;"】")</f>
        <v>【70.7】</v>
      </c>
      <c r="EO6" s="56" t="e">
        <f>IF(EO8="-",NA(),EO8)</f>
        <v>#N/A</v>
      </c>
      <c r="EP6" s="56" t="e">
        <f t="shared" ref="EP6:EX6" si="15">IF(EP8="-",NA(),EP8)</f>
        <v>#N/A</v>
      </c>
      <c r="EQ6" s="56">
        <f t="shared" si="15"/>
        <v>1088875</v>
      </c>
      <c r="ER6" s="56">
        <f t="shared" si="15"/>
        <v>6392938</v>
      </c>
      <c r="ES6" s="56">
        <f t="shared" si="15"/>
        <v>6540750</v>
      </c>
      <c r="ET6" s="56" t="e">
        <f t="shared" si="15"/>
        <v>#N/A</v>
      </c>
      <c r="EU6" s="56" t="e">
        <f t="shared" si="15"/>
        <v>#N/A</v>
      </c>
      <c r="EV6" s="56">
        <f t="shared" si="15"/>
        <v>44774257</v>
      </c>
      <c r="EW6" s="56">
        <f t="shared" si="15"/>
        <v>46069366</v>
      </c>
      <c r="EX6" s="56">
        <f t="shared" si="15"/>
        <v>47725874</v>
      </c>
      <c r="EY6" s="56" t="str">
        <f>IF(EY8="-","【-】","【"&amp;SUBSTITUTE(TEXT(EY8,"#,##0"),"-","△")&amp;"】")</f>
        <v>【49,765,843】</v>
      </c>
    </row>
    <row r="7" spans="1:155" s="57" customFormat="1" x14ac:dyDescent="0.15">
      <c r="A7" s="38" t="s">
        <v>161</v>
      </c>
      <c r="B7" s="53">
        <f t="shared" ref="B7:AH7" si="16">B8</f>
        <v>2021</v>
      </c>
      <c r="C7" s="53">
        <f t="shared" si="16"/>
        <v>72117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指定管理者(利用料金制)</v>
      </c>
      <c r="Q7" s="54">
        <f t="shared" si="16"/>
        <v>10</v>
      </c>
      <c r="R7" s="53" t="str">
        <f t="shared" si="16"/>
        <v>-</v>
      </c>
      <c r="S7" s="53" t="str">
        <f t="shared" si="16"/>
        <v>-</v>
      </c>
      <c r="T7" s="53" t="str">
        <f t="shared" si="16"/>
        <v>-</v>
      </c>
      <c r="U7" s="54">
        <f>U8</f>
        <v>34947</v>
      </c>
      <c r="V7" s="54">
        <f>V8</f>
        <v>2652</v>
      </c>
      <c r="W7" s="53" t="str">
        <f>W8</f>
        <v>第２種該当</v>
      </c>
      <c r="X7" s="53" t="str">
        <f t="shared" si="16"/>
        <v>-</v>
      </c>
      <c r="Y7" s="53" t="str">
        <f t="shared" si="16"/>
        <v>１５：１</v>
      </c>
      <c r="Z7" s="54">
        <f t="shared" si="16"/>
        <v>32</v>
      </c>
      <c r="AA7" s="54" t="str">
        <f t="shared" si="16"/>
        <v>-</v>
      </c>
      <c r="AB7" s="54" t="str">
        <f t="shared" si="16"/>
        <v>-</v>
      </c>
      <c r="AC7" s="54" t="str">
        <f t="shared" si="16"/>
        <v>-</v>
      </c>
      <c r="AD7" s="54" t="str">
        <f t="shared" si="16"/>
        <v>-</v>
      </c>
      <c r="AE7" s="54">
        <f t="shared" si="16"/>
        <v>32</v>
      </c>
      <c r="AF7" s="54">
        <f t="shared" si="16"/>
        <v>24</v>
      </c>
      <c r="AG7" s="54" t="str">
        <f t="shared" si="16"/>
        <v>-</v>
      </c>
      <c r="AH7" s="54">
        <f t="shared" si="16"/>
        <v>24</v>
      </c>
      <c r="AI7" s="55" t="str">
        <f>AI8</f>
        <v>-</v>
      </c>
      <c r="AJ7" s="55" t="str">
        <f t="shared" ref="AJ7:AR7" si="17">AJ8</f>
        <v>-</v>
      </c>
      <c r="AK7" s="55">
        <f t="shared" si="17"/>
        <v>78.8</v>
      </c>
      <c r="AL7" s="55">
        <f t="shared" si="17"/>
        <v>83.7</v>
      </c>
      <c r="AM7" s="55">
        <f t="shared" si="17"/>
        <v>90.2</v>
      </c>
      <c r="AN7" s="55" t="str">
        <f t="shared" si="17"/>
        <v>-</v>
      </c>
      <c r="AO7" s="55" t="str">
        <f t="shared" si="17"/>
        <v>-</v>
      </c>
      <c r="AP7" s="55">
        <f t="shared" si="17"/>
        <v>96.7</v>
      </c>
      <c r="AQ7" s="55">
        <f t="shared" si="17"/>
        <v>98</v>
      </c>
      <c r="AR7" s="55">
        <f t="shared" si="17"/>
        <v>101.9</v>
      </c>
      <c r="AS7" s="55"/>
      <c r="AT7" s="55" t="str">
        <f>AT8</f>
        <v>-</v>
      </c>
      <c r="AU7" s="55" t="str">
        <f t="shared" ref="AU7:BC7" si="18">AU8</f>
        <v>-</v>
      </c>
      <c r="AV7" s="55">
        <f t="shared" si="18"/>
        <v>64.099999999999994</v>
      </c>
      <c r="AW7" s="55">
        <f t="shared" si="18"/>
        <v>68.8</v>
      </c>
      <c r="AX7" s="55">
        <f t="shared" si="18"/>
        <v>65.900000000000006</v>
      </c>
      <c r="AY7" s="55" t="str">
        <f t="shared" si="18"/>
        <v>-</v>
      </c>
      <c r="AZ7" s="55" t="str">
        <f t="shared" si="18"/>
        <v>-</v>
      </c>
      <c r="BA7" s="55">
        <f t="shared" si="18"/>
        <v>67.8</v>
      </c>
      <c r="BB7" s="55">
        <f t="shared" si="18"/>
        <v>65</v>
      </c>
      <c r="BC7" s="55">
        <f t="shared" si="18"/>
        <v>67.599999999999994</v>
      </c>
      <c r="BD7" s="55"/>
      <c r="BE7" s="55" t="str">
        <f>BE8</f>
        <v>-</v>
      </c>
      <c r="BF7" s="55" t="str">
        <f t="shared" ref="BF7:BN7" si="19">BF8</f>
        <v>-</v>
      </c>
      <c r="BG7" s="55">
        <f t="shared" si="19"/>
        <v>0</v>
      </c>
      <c r="BH7" s="55">
        <f t="shared" si="19"/>
        <v>0</v>
      </c>
      <c r="BI7" s="55">
        <f t="shared" si="19"/>
        <v>0</v>
      </c>
      <c r="BJ7" s="55" t="str">
        <f t="shared" si="19"/>
        <v>-</v>
      </c>
      <c r="BK7" s="55" t="str">
        <f t="shared" si="19"/>
        <v>-</v>
      </c>
      <c r="BL7" s="55">
        <f t="shared" si="19"/>
        <v>121.7</v>
      </c>
      <c r="BM7" s="55">
        <f t="shared" si="19"/>
        <v>132.30000000000001</v>
      </c>
      <c r="BN7" s="55">
        <f t="shared" si="19"/>
        <v>141.6</v>
      </c>
      <c r="BO7" s="55"/>
      <c r="BP7" s="55" t="str">
        <f>BP8</f>
        <v>-</v>
      </c>
      <c r="BQ7" s="55" t="str">
        <f t="shared" ref="BQ7:BY7" si="20">BQ8</f>
        <v>-</v>
      </c>
      <c r="BR7" s="55">
        <f t="shared" si="20"/>
        <v>45.4</v>
      </c>
      <c r="BS7" s="55">
        <f t="shared" si="20"/>
        <v>46.3</v>
      </c>
      <c r="BT7" s="55">
        <f t="shared" si="20"/>
        <v>50</v>
      </c>
      <c r="BU7" s="55" t="str">
        <f t="shared" si="20"/>
        <v>-</v>
      </c>
      <c r="BV7" s="55" t="str">
        <f t="shared" si="20"/>
        <v>-</v>
      </c>
      <c r="BW7" s="55">
        <f t="shared" si="20"/>
        <v>61.4</v>
      </c>
      <c r="BX7" s="55">
        <f t="shared" si="20"/>
        <v>55.9</v>
      </c>
      <c r="BY7" s="55">
        <f t="shared" si="20"/>
        <v>56.5</v>
      </c>
      <c r="BZ7" s="55"/>
      <c r="CA7" s="56" t="str">
        <f>CA8</f>
        <v>-</v>
      </c>
      <c r="CB7" s="56" t="str">
        <f t="shared" ref="CB7:CJ7" si="21">CB8</f>
        <v>-</v>
      </c>
      <c r="CC7" s="56">
        <f t="shared" si="21"/>
        <v>20606</v>
      </c>
      <c r="CD7" s="56">
        <f t="shared" si="21"/>
        <v>24608</v>
      </c>
      <c r="CE7" s="56">
        <f t="shared" si="21"/>
        <v>25114</v>
      </c>
      <c r="CF7" s="56" t="str">
        <f t="shared" si="21"/>
        <v>-</v>
      </c>
      <c r="CG7" s="56" t="str">
        <f t="shared" si="21"/>
        <v>-</v>
      </c>
      <c r="CH7" s="56">
        <f t="shared" si="21"/>
        <v>27761</v>
      </c>
      <c r="CI7" s="56">
        <f t="shared" si="21"/>
        <v>29162</v>
      </c>
      <c r="CJ7" s="56">
        <f t="shared" si="21"/>
        <v>29802</v>
      </c>
      <c r="CK7" s="55"/>
      <c r="CL7" s="56" t="str">
        <f>CL8</f>
        <v>-</v>
      </c>
      <c r="CM7" s="56" t="str">
        <f t="shared" ref="CM7:CU7" si="22">CM8</f>
        <v>-</v>
      </c>
      <c r="CN7" s="56">
        <f t="shared" si="22"/>
        <v>9855</v>
      </c>
      <c r="CO7" s="56">
        <f t="shared" si="22"/>
        <v>10902</v>
      </c>
      <c r="CP7" s="56">
        <f t="shared" si="22"/>
        <v>11413</v>
      </c>
      <c r="CQ7" s="56" t="str">
        <f t="shared" si="22"/>
        <v>-</v>
      </c>
      <c r="CR7" s="56" t="str">
        <f t="shared" si="22"/>
        <v>-</v>
      </c>
      <c r="CS7" s="56">
        <f t="shared" si="22"/>
        <v>8307</v>
      </c>
      <c r="CT7" s="56">
        <f t="shared" si="22"/>
        <v>8904</v>
      </c>
      <c r="CU7" s="56">
        <f t="shared" si="22"/>
        <v>9068</v>
      </c>
      <c r="CV7" s="55"/>
      <c r="CW7" s="55" t="str">
        <f>CW8</f>
        <v>-</v>
      </c>
      <c r="CX7" s="55" t="str">
        <f t="shared" ref="CX7:DF7" si="23">CX8</f>
        <v>-</v>
      </c>
      <c r="CY7" s="55">
        <f t="shared" si="23"/>
        <v>86.5</v>
      </c>
      <c r="CZ7" s="55">
        <f t="shared" si="23"/>
        <v>85.6</v>
      </c>
      <c r="DA7" s="55">
        <f t="shared" si="23"/>
        <v>84.2</v>
      </c>
      <c r="DB7" s="55" t="str">
        <f t="shared" si="23"/>
        <v>-</v>
      </c>
      <c r="DC7" s="55" t="str">
        <f t="shared" si="23"/>
        <v>-</v>
      </c>
      <c r="DD7" s="55">
        <f t="shared" si="23"/>
        <v>80.099999999999994</v>
      </c>
      <c r="DE7" s="55">
        <f t="shared" si="23"/>
        <v>87.1</v>
      </c>
      <c r="DF7" s="55">
        <f t="shared" si="23"/>
        <v>84.5</v>
      </c>
      <c r="DG7" s="55"/>
      <c r="DH7" s="55" t="str">
        <f>DH8</f>
        <v>-</v>
      </c>
      <c r="DI7" s="55" t="str">
        <f t="shared" ref="DI7:DQ7" si="24">DI8</f>
        <v>-</v>
      </c>
      <c r="DJ7" s="55">
        <f t="shared" si="24"/>
        <v>23.3</v>
      </c>
      <c r="DK7" s="55">
        <f t="shared" si="24"/>
        <v>22.8</v>
      </c>
      <c r="DL7" s="55">
        <f t="shared" si="24"/>
        <v>20.3</v>
      </c>
      <c r="DM7" s="55" t="str">
        <f t="shared" si="24"/>
        <v>-</v>
      </c>
      <c r="DN7" s="55" t="str">
        <f t="shared" si="24"/>
        <v>-</v>
      </c>
      <c r="DO7" s="55">
        <f t="shared" si="24"/>
        <v>16</v>
      </c>
      <c r="DP7" s="55">
        <f t="shared" si="24"/>
        <v>15.9</v>
      </c>
      <c r="DQ7" s="55">
        <f t="shared" si="24"/>
        <v>14.9</v>
      </c>
      <c r="DR7" s="55"/>
      <c r="DS7" s="55" t="str">
        <f>DS8</f>
        <v>-</v>
      </c>
      <c r="DT7" s="55" t="str">
        <f t="shared" ref="DT7:EB7" si="25">DT8</f>
        <v>-</v>
      </c>
      <c r="DU7" s="55">
        <f t="shared" si="25"/>
        <v>0</v>
      </c>
      <c r="DV7" s="55">
        <f t="shared" si="25"/>
        <v>2.5</v>
      </c>
      <c r="DW7" s="55">
        <f t="shared" si="25"/>
        <v>19.5</v>
      </c>
      <c r="DX7" s="55" t="str">
        <f t="shared" si="25"/>
        <v>-</v>
      </c>
      <c r="DY7" s="55" t="str">
        <f t="shared" si="25"/>
        <v>-</v>
      </c>
      <c r="DZ7" s="55">
        <f t="shared" si="25"/>
        <v>55.4</v>
      </c>
      <c r="EA7" s="55">
        <f t="shared" si="25"/>
        <v>57.6</v>
      </c>
      <c r="EB7" s="55">
        <f t="shared" si="25"/>
        <v>56.9</v>
      </c>
      <c r="EC7" s="55"/>
      <c r="ED7" s="55" t="str">
        <f>ED8</f>
        <v>-</v>
      </c>
      <c r="EE7" s="55" t="str">
        <f t="shared" ref="EE7:EM7" si="26">EE8</f>
        <v>-</v>
      </c>
      <c r="EF7" s="55">
        <f t="shared" si="26"/>
        <v>0</v>
      </c>
      <c r="EG7" s="55">
        <f t="shared" si="26"/>
        <v>2.5</v>
      </c>
      <c r="EH7" s="55">
        <f t="shared" si="26"/>
        <v>19.5</v>
      </c>
      <c r="EI7" s="55" t="str">
        <f t="shared" si="26"/>
        <v>-</v>
      </c>
      <c r="EJ7" s="55" t="str">
        <f t="shared" si="26"/>
        <v>-</v>
      </c>
      <c r="EK7" s="55">
        <f t="shared" si="26"/>
        <v>72</v>
      </c>
      <c r="EL7" s="55">
        <f t="shared" si="26"/>
        <v>72.3</v>
      </c>
      <c r="EM7" s="55">
        <f t="shared" si="26"/>
        <v>71.5</v>
      </c>
      <c r="EN7" s="55"/>
      <c r="EO7" s="56" t="str">
        <f>EO8</f>
        <v>-</v>
      </c>
      <c r="EP7" s="56" t="str">
        <f t="shared" ref="EP7:EX7" si="27">EP8</f>
        <v>-</v>
      </c>
      <c r="EQ7" s="56">
        <f t="shared" si="27"/>
        <v>1088875</v>
      </c>
      <c r="ER7" s="56">
        <f t="shared" si="27"/>
        <v>6392938</v>
      </c>
      <c r="ES7" s="56">
        <f t="shared" si="27"/>
        <v>6540750</v>
      </c>
      <c r="ET7" s="56" t="str">
        <f t="shared" si="27"/>
        <v>-</v>
      </c>
      <c r="EU7" s="56" t="str">
        <f t="shared" si="27"/>
        <v>-</v>
      </c>
      <c r="EV7" s="56">
        <f t="shared" si="27"/>
        <v>44774257</v>
      </c>
      <c r="EW7" s="56">
        <f t="shared" si="27"/>
        <v>46069366</v>
      </c>
      <c r="EX7" s="56">
        <f t="shared" si="27"/>
        <v>47725874</v>
      </c>
      <c r="EY7" s="56"/>
    </row>
    <row r="8" spans="1:155" s="57" customFormat="1" x14ac:dyDescent="0.15">
      <c r="A8" s="38"/>
      <c r="B8" s="58">
        <v>2021</v>
      </c>
      <c r="C8" s="58">
        <v>72117</v>
      </c>
      <c r="D8" s="58">
        <v>46</v>
      </c>
      <c r="E8" s="58">
        <v>6</v>
      </c>
      <c r="F8" s="58">
        <v>0</v>
      </c>
      <c r="G8" s="58">
        <v>1</v>
      </c>
      <c r="H8" s="58" t="s">
        <v>162</v>
      </c>
      <c r="I8" s="58" t="s">
        <v>163</v>
      </c>
      <c r="J8" s="58" t="s">
        <v>164</v>
      </c>
      <c r="K8" s="58" t="s">
        <v>165</v>
      </c>
      <c r="L8" s="58" t="s">
        <v>166</v>
      </c>
      <c r="M8" s="58" t="s">
        <v>167</v>
      </c>
      <c r="N8" s="58" t="s">
        <v>168</v>
      </c>
      <c r="O8" s="58" t="s">
        <v>169</v>
      </c>
      <c r="P8" s="58" t="s">
        <v>170</v>
      </c>
      <c r="Q8" s="59">
        <v>10</v>
      </c>
      <c r="R8" s="58" t="s">
        <v>39</v>
      </c>
      <c r="S8" s="58" t="s">
        <v>39</v>
      </c>
      <c r="T8" s="58" t="s">
        <v>39</v>
      </c>
      <c r="U8" s="59">
        <v>34947</v>
      </c>
      <c r="V8" s="59">
        <v>2652</v>
      </c>
      <c r="W8" s="58" t="s">
        <v>171</v>
      </c>
      <c r="X8" s="58" t="s">
        <v>39</v>
      </c>
      <c r="Y8" s="60" t="s">
        <v>172</v>
      </c>
      <c r="Z8" s="59">
        <v>32</v>
      </c>
      <c r="AA8" s="59" t="s">
        <v>39</v>
      </c>
      <c r="AB8" s="59" t="s">
        <v>39</v>
      </c>
      <c r="AC8" s="59" t="s">
        <v>39</v>
      </c>
      <c r="AD8" s="59" t="s">
        <v>39</v>
      </c>
      <c r="AE8" s="59">
        <v>32</v>
      </c>
      <c r="AF8" s="59">
        <v>24</v>
      </c>
      <c r="AG8" s="59" t="s">
        <v>39</v>
      </c>
      <c r="AH8" s="59">
        <v>24</v>
      </c>
      <c r="AI8" s="61" t="s">
        <v>39</v>
      </c>
      <c r="AJ8" s="61" t="s">
        <v>39</v>
      </c>
      <c r="AK8" s="61">
        <v>78.8</v>
      </c>
      <c r="AL8" s="61">
        <v>83.7</v>
      </c>
      <c r="AM8" s="61">
        <v>90.2</v>
      </c>
      <c r="AN8" s="61" t="s">
        <v>39</v>
      </c>
      <c r="AO8" s="61" t="s">
        <v>39</v>
      </c>
      <c r="AP8" s="61">
        <v>96.7</v>
      </c>
      <c r="AQ8" s="61">
        <v>98</v>
      </c>
      <c r="AR8" s="61">
        <v>101.9</v>
      </c>
      <c r="AS8" s="61">
        <v>106.2</v>
      </c>
      <c r="AT8" s="61" t="s">
        <v>39</v>
      </c>
      <c r="AU8" s="61" t="s">
        <v>39</v>
      </c>
      <c r="AV8" s="61">
        <v>64.099999999999994</v>
      </c>
      <c r="AW8" s="61">
        <v>68.8</v>
      </c>
      <c r="AX8" s="61">
        <v>65.900000000000006</v>
      </c>
      <c r="AY8" s="61" t="s">
        <v>39</v>
      </c>
      <c r="AZ8" s="61" t="s">
        <v>39</v>
      </c>
      <c r="BA8" s="61">
        <v>67.8</v>
      </c>
      <c r="BB8" s="61">
        <v>65</v>
      </c>
      <c r="BC8" s="61">
        <v>67.599999999999994</v>
      </c>
      <c r="BD8" s="61">
        <v>86.6</v>
      </c>
      <c r="BE8" s="62" t="s">
        <v>39</v>
      </c>
      <c r="BF8" s="62" t="s">
        <v>39</v>
      </c>
      <c r="BG8" s="62">
        <v>0</v>
      </c>
      <c r="BH8" s="62">
        <v>0</v>
      </c>
      <c r="BI8" s="62">
        <v>0</v>
      </c>
      <c r="BJ8" s="62" t="s">
        <v>39</v>
      </c>
      <c r="BK8" s="62" t="s">
        <v>39</v>
      </c>
      <c r="BL8" s="62">
        <v>121.7</v>
      </c>
      <c r="BM8" s="62">
        <v>132.30000000000001</v>
      </c>
      <c r="BN8" s="62">
        <v>141.6</v>
      </c>
      <c r="BO8" s="62">
        <v>70.7</v>
      </c>
      <c r="BP8" s="61" t="s">
        <v>39</v>
      </c>
      <c r="BQ8" s="61" t="s">
        <v>39</v>
      </c>
      <c r="BR8" s="61">
        <v>45.4</v>
      </c>
      <c r="BS8" s="61">
        <v>46.3</v>
      </c>
      <c r="BT8" s="61">
        <v>50</v>
      </c>
      <c r="BU8" s="61" t="s">
        <v>39</v>
      </c>
      <c r="BV8" s="61" t="s">
        <v>39</v>
      </c>
      <c r="BW8" s="61">
        <v>61.4</v>
      </c>
      <c r="BX8" s="61">
        <v>55.9</v>
      </c>
      <c r="BY8" s="61">
        <v>56.5</v>
      </c>
      <c r="BZ8" s="61">
        <v>67.099999999999994</v>
      </c>
      <c r="CA8" s="62" t="s">
        <v>39</v>
      </c>
      <c r="CB8" s="62" t="s">
        <v>39</v>
      </c>
      <c r="CC8" s="62">
        <v>20606</v>
      </c>
      <c r="CD8" s="62">
        <v>24608</v>
      </c>
      <c r="CE8" s="62">
        <v>25114</v>
      </c>
      <c r="CF8" s="62" t="s">
        <v>39</v>
      </c>
      <c r="CG8" s="62" t="s">
        <v>39</v>
      </c>
      <c r="CH8" s="62">
        <v>27761</v>
      </c>
      <c r="CI8" s="62">
        <v>29162</v>
      </c>
      <c r="CJ8" s="62">
        <v>29802</v>
      </c>
      <c r="CK8" s="61">
        <v>59287</v>
      </c>
      <c r="CL8" s="62" t="s">
        <v>39</v>
      </c>
      <c r="CM8" s="62" t="s">
        <v>39</v>
      </c>
      <c r="CN8" s="62">
        <v>9855</v>
      </c>
      <c r="CO8" s="62">
        <v>10902</v>
      </c>
      <c r="CP8" s="62">
        <v>11413</v>
      </c>
      <c r="CQ8" s="62" t="s">
        <v>39</v>
      </c>
      <c r="CR8" s="62" t="s">
        <v>39</v>
      </c>
      <c r="CS8" s="62">
        <v>8307</v>
      </c>
      <c r="CT8" s="62">
        <v>8904</v>
      </c>
      <c r="CU8" s="62">
        <v>9068</v>
      </c>
      <c r="CV8" s="61">
        <v>17202</v>
      </c>
      <c r="CW8" s="62" t="s">
        <v>39</v>
      </c>
      <c r="CX8" s="62" t="s">
        <v>39</v>
      </c>
      <c r="CY8" s="62">
        <v>86.5</v>
      </c>
      <c r="CZ8" s="62">
        <v>85.6</v>
      </c>
      <c r="DA8" s="62">
        <v>84.2</v>
      </c>
      <c r="DB8" s="62" t="s">
        <v>39</v>
      </c>
      <c r="DC8" s="62" t="s">
        <v>39</v>
      </c>
      <c r="DD8" s="62">
        <v>80.099999999999994</v>
      </c>
      <c r="DE8" s="62">
        <v>87.1</v>
      </c>
      <c r="DF8" s="62">
        <v>84.5</v>
      </c>
      <c r="DG8" s="62">
        <v>56.4</v>
      </c>
      <c r="DH8" s="62" t="s">
        <v>39</v>
      </c>
      <c r="DI8" s="62" t="s">
        <v>39</v>
      </c>
      <c r="DJ8" s="62">
        <v>23.3</v>
      </c>
      <c r="DK8" s="62">
        <v>22.8</v>
      </c>
      <c r="DL8" s="62">
        <v>20.3</v>
      </c>
      <c r="DM8" s="62" t="s">
        <v>39</v>
      </c>
      <c r="DN8" s="62" t="s">
        <v>39</v>
      </c>
      <c r="DO8" s="62">
        <v>16</v>
      </c>
      <c r="DP8" s="62">
        <v>15.9</v>
      </c>
      <c r="DQ8" s="62">
        <v>14.9</v>
      </c>
      <c r="DR8" s="62">
        <v>24.8</v>
      </c>
      <c r="DS8" s="61" t="s">
        <v>39</v>
      </c>
      <c r="DT8" s="61" t="s">
        <v>39</v>
      </c>
      <c r="DU8" s="61">
        <v>0</v>
      </c>
      <c r="DV8" s="61">
        <v>2.5</v>
      </c>
      <c r="DW8" s="61">
        <v>19.5</v>
      </c>
      <c r="DX8" s="61" t="s">
        <v>39</v>
      </c>
      <c r="DY8" s="61" t="s">
        <v>39</v>
      </c>
      <c r="DZ8" s="61">
        <v>55.4</v>
      </c>
      <c r="EA8" s="61">
        <v>57.6</v>
      </c>
      <c r="EB8" s="61">
        <v>56.9</v>
      </c>
      <c r="EC8" s="61">
        <v>56</v>
      </c>
      <c r="ED8" s="61" t="s">
        <v>39</v>
      </c>
      <c r="EE8" s="61" t="s">
        <v>39</v>
      </c>
      <c r="EF8" s="61">
        <v>0</v>
      </c>
      <c r="EG8" s="61">
        <v>2.5</v>
      </c>
      <c r="EH8" s="61">
        <v>19.5</v>
      </c>
      <c r="EI8" s="61" t="s">
        <v>39</v>
      </c>
      <c r="EJ8" s="61" t="s">
        <v>39</v>
      </c>
      <c r="EK8" s="61">
        <v>72</v>
      </c>
      <c r="EL8" s="61">
        <v>72.3</v>
      </c>
      <c r="EM8" s="61">
        <v>71.5</v>
      </c>
      <c r="EN8" s="61">
        <v>70.7</v>
      </c>
      <c r="EO8" s="62" t="s">
        <v>39</v>
      </c>
      <c r="EP8" s="62" t="s">
        <v>39</v>
      </c>
      <c r="EQ8" s="62">
        <v>1088875</v>
      </c>
      <c r="ER8" s="62">
        <v>6392938</v>
      </c>
      <c r="ES8" s="62">
        <v>6540750</v>
      </c>
      <c r="ET8" s="62" t="s">
        <v>39</v>
      </c>
      <c r="EU8" s="62" t="s">
        <v>39</v>
      </c>
      <c r="EV8" s="62">
        <v>44774257</v>
      </c>
      <c r="EW8" s="62">
        <v>46069366</v>
      </c>
      <c r="EX8" s="62">
        <v>47725874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齋藤貴宏</cp:lastModifiedBy>
  <cp:lastPrinted>2023-01-26T04:09:13Z</cp:lastPrinted>
  <dcterms:created xsi:type="dcterms:W3CDTF">2022-12-01T02:18:41Z</dcterms:created>
  <dcterms:modified xsi:type="dcterms:W3CDTF">2023-01-26T04:11:21Z</dcterms:modified>
  <cp:category/>
</cp:coreProperties>
</file>