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nkyou-megumi\環境保全農業課共有\Ｉ循環型農業\９みどり新法関係\〇認定要領関係\R5\230829_南会津地方説明会\当日資料\"/>
    </mc:Choice>
  </mc:AlternateContent>
  <bookViews>
    <workbookView xWindow="0" yWindow="0" windowWidth="20496" windowHeight="7536" tabRatio="706"/>
  </bookViews>
  <sheets>
    <sheet name="別添1" sheetId="1" r:id="rId1"/>
    <sheet name="別添2" sheetId="12" r:id="rId2"/>
    <sheet name="別添３" sheetId="4" r:id="rId3"/>
    <sheet name="別添４" sheetId="9" r:id="rId4"/>
    <sheet name="転記シート" sheetId="16" r:id="rId5"/>
  </sheets>
  <definedNames>
    <definedName name="_xlnm.Print_Area" localSheetId="0">別添1!$A$1:$Q$25</definedName>
    <definedName name="_xlnm.Print_Area" localSheetId="1">別添2!$A$1:$L$36</definedName>
    <definedName name="_xlnm.Print_Area" localSheetId="2">別添３!$A$1:$L$25</definedName>
    <definedName name="_xlnm.Print_Area" localSheetId="3">別添４!$A$1:$H$25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 i="1" l="1"/>
  <c r="N2" i="12" l="1"/>
  <c r="AB7" i="16" s="1"/>
  <c r="C11" i="12"/>
  <c r="C10" i="12"/>
  <c r="H12" i="9"/>
  <c r="AD6" i="16"/>
  <c r="AE6" i="16"/>
  <c r="AF6" i="16"/>
  <c r="AG6" i="16"/>
  <c r="AD7" i="16"/>
  <c r="AE7" i="16"/>
  <c r="AF7" i="16"/>
  <c r="AG7" i="16"/>
  <c r="AD8" i="16"/>
  <c r="AE8" i="16"/>
  <c r="AF8" i="16"/>
  <c r="AG8" i="16"/>
  <c r="AD9" i="16"/>
  <c r="AE9" i="16"/>
  <c r="AF9" i="16"/>
  <c r="AG9" i="16"/>
  <c r="AD10" i="16"/>
  <c r="AE10" i="16"/>
  <c r="AF10" i="16"/>
  <c r="AG10" i="16"/>
  <c r="AD11" i="16"/>
  <c r="AE11" i="16"/>
  <c r="AF11" i="16"/>
  <c r="AG11" i="16"/>
  <c r="AD12" i="16"/>
  <c r="AE12" i="16"/>
  <c r="AF12" i="16"/>
  <c r="AG12" i="16"/>
  <c r="AD13" i="16"/>
  <c r="AE13" i="16"/>
  <c r="AF13" i="16"/>
  <c r="AG13" i="16"/>
  <c r="AD14" i="16"/>
  <c r="AE14" i="16"/>
  <c r="AF14" i="16"/>
  <c r="AG14" i="16"/>
  <c r="AE5" i="16"/>
  <c r="AF5" i="16"/>
  <c r="AG5" i="16"/>
  <c r="AD5" i="16"/>
  <c r="AC6" i="16"/>
  <c r="AC7" i="16"/>
  <c r="AC10" i="16"/>
  <c r="AC11" i="16"/>
  <c r="AC13" i="16"/>
  <c r="AC14" i="16"/>
  <c r="AC5" i="16"/>
  <c r="N14" i="12"/>
  <c r="AC8" i="16" s="1"/>
  <c r="N6" i="16"/>
  <c r="N7" i="16"/>
  <c r="N8" i="16"/>
  <c r="N9" i="16"/>
  <c r="N10" i="16"/>
  <c r="N11" i="16"/>
  <c r="N12" i="16"/>
  <c r="N13" i="16"/>
  <c r="N14" i="16"/>
  <c r="N5" i="16"/>
  <c r="B6" i="16"/>
  <c r="B7" i="16"/>
  <c r="B8" i="16"/>
  <c r="B9" i="16"/>
  <c r="B10" i="16"/>
  <c r="B11" i="16"/>
  <c r="B12" i="16"/>
  <c r="B13" i="16"/>
  <c r="B14" i="16"/>
  <c r="B5" i="16"/>
  <c r="E11" i="4"/>
  <c r="E12" i="4"/>
  <c r="E13" i="4"/>
  <c r="E14" i="4"/>
  <c r="E15" i="4"/>
  <c r="E16" i="4"/>
  <c r="E17" i="4"/>
  <c r="E18" i="4"/>
  <c r="E19" i="4"/>
  <c r="E20" i="4"/>
  <c r="D12" i="4"/>
  <c r="D13" i="4"/>
  <c r="D14" i="4"/>
  <c r="D15" i="4"/>
  <c r="D16" i="4"/>
  <c r="D17" i="4"/>
  <c r="D18" i="4"/>
  <c r="D19" i="4"/>
  <c r="D20" i="4"/>
  <c r="D11" i="4"/>
  <c r="AB13" i="16" l="1"/>
  <c r="AB6" i="16"/>
  <c r="AB12" i="16"/>
  <c r="AB11" i="16"/>
  <c r="AB9" i="16"/>
  <c r="AB8" i="16"/>
  <c r="AB14" i="16"/>
  <c r="AB10" i="16"/>
  <c r="AB5" i="16"/>
  <c r="AC12" i="16"/>
  <c r="AC9" i="16"/>
  <c r="G1" i="9"/>
  <c r="AS14" i="16" l="1"/>
  <c r="AR14" i="16"/>
  <c r="AQ14" i="16"/>
  <c r="AP14" i="16"/>
  <c r="AL14" i="16"/>
  <c r="AK14" i="16"/>
  <c r="AJ14" i="16"/>
  <c r="AI14" i="16"/>
  <c r="Z14" i="16"/>
  <c r="Y14" i="16"/>
  <c r="X14" i="16"/>
  <c r="W14" i="16"/>
  <c r="V14" i="16"/>
  <c r="U14" i="16"/>
  <c r="T14" i="16"/>
  <c r="S14" i="16"/>
  <c r="R14" i="16"/>
  <c r="P14" i="16"/>
  <c r="E14" i="16"/>
  <c r="AS13" i="16"/>
  <c r="AR13" i="16"/>
  <c r="AQ13" i="16"/>
  <c r="AP13" i="16"/>
  <c r="AL13" i="16"/>
  <c r="AK13" i="16"/>
  <c r="AJ13" i="16"/>
  <c r="AI13" i="16"/>
  <c r="Z13" i="16"/>
  <c r="Y13" i="16"/>
  <c r="X13" i="16"/>
  <c r="W13" i="16"/>
  <c r="V13" i="16"/>
  <c r="U13" i="16"/>
  <c r="T13" i="16"/>
  <c r="S13" i="16"/>
  <c r="R13" i="16"/>
  <c r="P13" i="16"/>
  <c r="E13" i="16"/>
  <c r="AS12" i="16"/>
  <c r="AR12" i="16"/>
  <c r="AQ12" i="16"/>
  <c r="AP12" i="16"/>
  <c r="AL12" i="16"/>
  <c r="AK12" i="16"/>
  <c r="AJ12" i="16"/>
  <c r="AI12" i="16"/>
  <c r="Z12" i="16"/>
  <c r="Y12" i="16"/>
  <c r="X12" i="16"/>
  <c r="W12" i="16"/>
  <c r="V12" i="16"/>
  <c r="U12" i="16"/>
  <c r="T12" i="16"/>
  <c r="S12" i="16"/>
  <c r="R12" i="16"/>
  <c r="P12" i="16"/>
  <c r="E12" i="16"/>
  <c r="AS11" i="16"/>
  <c r="AR11" i="16"/>
  <c r="AQ11" i="16"/>
  <c r="AP11" i="16"/>
  <c r="AL11" i="16"/>
  <c r="AK11" i="16"/>
  <c r="AJ11" i="16"/>
  <c r="AI11" i="16"/>
  <c r="Z11" i="16"/>
  <c r="Y11" i="16"/>
  <c r="X11" i="16"/>
  <c r="W11" i="16"/>
  <c r="V11" i="16"/>
  <c r="U11" i="16"/>
  <c r="T11" i="16"/>
  <c r="S11" i="16"/>
  <c r="R11" i="16"/>
  <c r="P11" i="16"/>
  <c r="E11" i="16"/>
  <c r="AS10" i="16"/>
  <c r="AR10" i="16"/>
  <c r="AQ10" i="16"/>
  <c r="AP10" i="16"/>
  <c r="AL10" i="16"/>
  <c r="AK10" i="16"/>
  <c r="AJ10" i="16"/>
  <c r="AI10" i="16"/>
  <c r="Z10" i="16"/>
  <c r="Y10" i="16"/>
  <c r="X10" i="16"/>
  <c r="W10" i="16"/>
  <c r="V10" i="16"/>
  <c r="U10" i="16"/>
  <c r="T10" i="16"/>
  <c r="S10" i="16"/>
  <c r="R10" i="16"/>
  <c r="P10" i="16"/>
  <c r="E10" i="16"/>
  <c r="AS9" i="16"/>
  <c r="AR9" i="16"/>
  <c r="AQ9" i="16"/>
  <c r="AP9" i="16"/>
  <c r="AL9" i="16"/>
  <c r="AK9" i="16"/>
  <c r="AJ9" i="16"/>
  <c r="AI9" i="16"/>
  <c r="Z9" i="16"/>
  <c r="Y9" i="16"/>
  <c r="X9" i="16"/>
  <c r="W9" i="16"/>
  <c r="V9" i="16"/>
  <c r="U9" i="16"/>
  <c r="T9" i="16"/>
  <c r="S9" i="16"/>
  <c r="R9" i="16"/>
  <c r="P9" i="16"/>
  <c r="E9" i="16"/>
  <c r="AS8" i="16"/>
  <c r="AR8" i="16"/>
  <c r="AQ8" i="16"/>
  <c r="AP8" i="16"/>
  <c r="AL8" i="16"/>
  <c r="AK8" i="16"/>
  <c r="AJ8" i="16"/>
  <c r="AI8" i="16"/>
  <c r="Z8" i="16"/>
  <c r="Y8" i="16"/>
  <c r="X8" i="16"/>
  <c r="W8" i="16"/>
  <c r="V8" i="16"/>
  <c r="U8" i="16"/>
  <c r="T8" i="16"/>
  <c r="S8" i="16"/>
  <c r="R8" i="16"/>
  <c r="P8" i="16"/>
  <c r="E8" i="16"/>
  <c r="AS7" i="16"/>
  <c r="AR7" i="16"/>
  <c r="AQ7" i="16"/>
  <c r="AP7" i="16"/>
  <c r="AL7" i="16"/>
  <c r="AK7" i="16"/>
  <c r="AJ7" i="16"/>
  <c r="AI7" i="16"/>
  <c r="Z7" i="16"/>
  <c r="Y7" i="16"/>
  <c r="X7" i="16"/>
  <c r="W7" i="16"/>
  <c r="V7" i="16"/>
  <c r="U7" i="16"/>
  <c r="T7" i="16"/>
  <c r="S7" i="16"/>
  <c r="R7" i="16"/>
  <c r="P7" i="16"/>
  <c r="E7" i="16"/>
  <c r="AS6" i="16"/>
  <c r="AR6" i="16"/>
  <c r="AQ6" i="16"/>
  <c r="AP6" i="16"/>
  <c r="AL6" i="16"/>
  <c r="AK6" i="16"/>
  <c r="AJ6" i="16"/>
  <c r="AI6" i="16"/>
  <c r="Z6" i="16"/>
  <c r="Y6" i="16"/>
  <c r="X6" i="16"/>
  <c r="W6" i="16"/>
  <c r="V6" i="16"/>
  <c r="U6" i="16"/>
  <c r="T6" i="16"/>
  <c r="S6" i="16"/>
  <c r="R6" i="16"/>
  <c r="P6" i="16"/>
  <c r="E6" i="16"/>
  <c r="AS5" i="16"/>
  <c r="AR5" i="16"/>
  <c r="AQ5" i="16"/>
  <c r="AP5" i="16"/>
  <c r="AL5" i="16"/>
  <c r="AK5" i="16"/>
  <c r="AJ5" i="16"/>
  <c r="AI5" i="16"/>
  <c r="Z5" i="16"/>
  <c r="Y5" i="16"/>
  <c r="X5" i="16"/>
  <c r="W5" i="16"/>
  <c r="V5" i="16"/>
  <c r="U5" i="16"/>
  <c r="T5" i="16"/>
  <c r="S5" i="16"/>
  <c r="R5" i="16"/>
  <c r="P5" i="16"/>
  <c r="E5" i="16"/>
  <c r="J12" i="4" l="1"/>
  <c r="AM6" i="16" s="1"/>
  <c r="K12" i="4"/>
  <c r="AN6" i="16" s="1"/>
  <c r="J13" i="4"/>
  <c r="AM7" i="16" s="1"/>
  <c r="K13" i="4"/>
  <c r="AN7" i="16" s="1"/>
  <c r="J14" i="4"/>
  <c r="AM8" i="16" s="1"/>
  <c r="K14" i="4"/>
  <c r="AN8" i="16" s="1"/>
  <c r="J15" i="4"/>
  <c r="AM9" i="16" s="1"/>
  <c r="K15" i="4"/>
  <c r="AN9" i="16" s="1"/>
  <c r="J16" i="4"/>
  <c r="AM10" i="16" s="1"/>
  <c r="K16" i="4"/>
  <c r="AN10" i="16" s="1"/>
  <c r="J17" i="4"/>
  <c r="AM11" i="16" s="1"/>
  <c r="K17" i="4"/>
  <c r="AN11" i="16" s="1"/>
  <c r="J18" i="4"/>
  <c r="AM12" i="16" s="1"/>
  <c r="K18" i="4"/>
  <c r="AN12" i="16" s="1"/>
  <c r="J19" i="4"/>
  <c r="AM13" i="16" s="1"/>
  <c r="K19" i="4"/>
  <c r="AN13" i="16" s="1"/>
  <c r="J20" i="4"/>
  <c r="AM14" i="16" s="1"/>
  <c r="K20" i="4"/>
  <c r="AN14" i="16" s="1"/>
  <c r="K11" i="4"/>
  <c r="AN5" i="16" s="1"/>
  <c r="J11" i="4"/>
  <c r="AM5" i="16" s="1"/>
  <c r="O12" i="1" l="1"/>
  <c r="A6" i="16" s="1"/>
  <c r="O13" i="1"/>
  <c r="A7" i="16" s="1"/>
  <c r="O14" i="1"/>
  <c r="A8" i="16" s="1"/>
  <c r="O15" i="1"/>
  <c r="A9" i="16" s="1"/>
  <c r="O16" i="1"/>
  <c r="A10" i="16" s="1"/>
  <c r="O17" i="1"/>
  <c r="A11" i="16" s="1"/>
  <c r="O18" i="1"/>
  <c r="A12" i="16" s="1"/>
  <c r="O19" i="1"/>
  <c r="A13" i="16" s="1"/>
  <c r="O20" i="1"/>
  <c r="A14" i="16" s="1"/>
  <c r="A5" i="16"/>
  <c r="G4" i="9"/>
  <c r="G3" i="9"/>
  <c r="G2" i="9"/>
  <c r="J4" i="4"/>
  <c r="J3" i="4"/>
  <c r="J2" i="4"/>
  <c r="J1" i="4"/>
  <c r="G5" i="12"/>
  <c r="G4" i="12"/>
  <c r="G3" i="12"/>
  <c r="G2" i="12"/>
  <c r="C20" i="9" l="1"/>
  <c r="C19" i="9"/>
  <c r="C18" i="9"/>
  <c r="C17" i="9"/>
  <c r="C16" i="9"/>
  <c r="C15" i="9"/>
  <c r="C14" i="9"/>
  <c r="C13" i="9"/>
  <c r="C12" i="9"/>
  <c r="C11" i="9"/>
  <c r="C12" i="4"/>
  <c r="C13" i="4"/>
  <c r="C14" i="4"/>
  <c r="C15" i="4"/>
  <c r="C16" i="4"/>
  <c r="C17" i="4"/>
  <c r="C18" i="4"/>
  <c r="C19" i="4"/>
  <c r="C20" i="4"/>
  <c r="C11" i="4"/>
  <c r="Q12" i="1"/>
  <c r="L6" i="16" s="1"/>
  <c r="Q13" i="1"/>
  <c r="L7" i="16" s="1"/>
  <c r="Q14" i="1"/>
  <c r="L8" i="16" s="1"/>
  <c r="Q15" i="1"/>
  <c r="L9" i="16" s="1"/>
  <c r="Q16" i="1"/>
  <c r="L10" i="16" s="1"/>
  <c r="Q17" i="1"/>
  <c r="L11" i="16" s="1"/>
  <c r="Q18" i="1"/>
  <c r="L12" i="16" s="1"/>
  <c r="Q19" i="1"/>
  <c r="L13" i="16" s="1"/>
  <c r="Q20" i="1"/>
  <c r="L14" i="16" s="1"/>
  <c r="Q11" i="1"/>
  <c r="L5" i="16" s="1"/>
  <c r="C21" i="12"/>
  <c r="C22" i="12"/>
  <c r="C23" i="12"/>
  <c r="C24" i="12"/>
  <c r="C25" i="12"/>
  <c r="C26" i="12"/>
  <c r="C27" i="12"/>
  <c r="C28" i="12"/>
  <c r="C29" i="12"/>
  <c r="C20" i="12"/>
  <c r="I21" i="12"/>
  <c r="J21" i="12" s="1"/>
  <c r="I22" i="12"/>
  <c r="J22" i="12"/>
  <c r="I23" i="12"/>
  <c r="J23" i="12"/>
  <c r="I24" i="12"/>
  <c r="J24" i="12"/>
  <c r="I25" i="12"/>
  <c r="J25" i="12"/>
  <c r="I26" i="12"/>
  <c r="J26" i="12"/>
  <c r="I27" i="12"/>
  <c r="J27" i="12"/>
  <c r="I28" i="12"/>
  <c r="J28" i="12"/>
  <c r="I29" i="12"/>
  <c r="J29" i="12"/>
  <c r="I20" i="12"/>
  <c r="J20" i="12" s="1"/>
  <c r="D12" i="1"/>
  <c r="D17" i="1"/>
  <c r="D13" i="1"/>
  <c r="D15" i="1"/>
  <c r="D19" i="1"/>
  <c r="D14" i="1"/>
  <c r="D11" i="1"/>
  <c r="D16" i="1"/>
  <c r="D20" i="1"/>
  <c r="D18" i="1"/>
  <c r="Q12" i="16" l="1"/>
  <c r="Q14" i="16"/>
  <c r="Q10" i="16"/>
  <c r="Q5" i="16"/>
  <c r="Q8" i="16"/>
  <c r="Q13" i="16"/>
  <c r="Q7" i="16"/>
  <c r="Q11" i="16"/>
  <c r="Q6" i="16"/>
  <c r="Q9" i="16"/>
  <c r="H13" i="9"/>
  <c r="H14" i="9"/>
  <c r="H15" i="9"/>
  <c r="H16" i="9"/>
  <c r="H17" i="9"/>
  <c r="H18" i="9"/>
  <c r="H19" i="9"/>
  <c r="H20" i="9"/>
  <c r="H11" i="9"/>
</calcChain>
</file>

<file path=xl/comments1.xml><?xml version="1.0" encoding="utf-8"?>
<comments xmlns="http://schemas.openxmlformats.org/spreadsheetml/2006/main">
  <authors>
    <author>中山 秀貴</author>
  </authors>
  <commentList>
    <comment ref="L17" authorId="0" shapeId="0">
      <text>
        <r>
          <rPr>
            <sz val="12"/>
            <color indexed="81"/>
            <rFont val="MS P ゴシック"/>
            <family val="3"/>
            <charset val="128"/>
          </rPr>
          <t>エコファーマー名称使用の希望があった場合のみ判定</t>
        </r>
      </text>
    </comment>
  </commentList>
</comments>
</file>

<file path=xl/sharedStrings.xml><?xml version="1.0" encoding="utf-8"?>
<sst xmlns="http://schemas.openxmlformats.org/spreadsheetml/2006/main" count="451" uniqueCount="287">
  <si>
    <t>番号</t>
    <rPh sb="0" eb="2">
      <t>バンゴウ</t>
    </rPh>
    <phoneticPr fontId="1"/>
  </si>
  <si>
    <t>氏　名</t>
    <rPh sb="0" eb="1">
      <t>シ</t>
    </rPh>
    <rPh sb="2" eb="3">
      <t>メイ</t>
    </rPh>
    <phoneticPr fontId="1"/>
  </si>
  <si>
    <t>連　　絡　　先</t>
    <rPh sb="0" eb="1">
      <t>レン</t>
    </rPh>
    <rPh sb="3" eb="4">
      <t>ラク</t>
    </rPh>
    <rPh sb="6" eb="7">
      <t>サキ</t>
    </rPh>
    <phoneticPr fontId="1"/>
  </si>
  <si>
    <t>電話番号</t>
    <rPh sb="0" eb="2">
      <t>デンワ</t>
    </rPh>
    <rPh sb="2" eb="4">
      <t>バンゴウ</t>
    </rPh>
    <phoneticPr fontId="1"/>
  </si>
  <si>
    <t>E-mail</t>
    <phoneticPr fontId="1"/>
  </si>
  <si>
    <t>合計</t>
    <rPh sb="0" eb="2">
      <t>ゴウケイ</t>
    </rPh>
    <phoneticPr fontId="1"/>
  </si>
  <si>
    <t>使途・用途</t>
    <rPh sb="0" eb="2">
      <t>シト</t>
    </rPh>
    <rPh sb="3" eb="5">
      <t>ヨウト</t>
    </rPh>
    <phoneticPr fontId="1"/>
  </si>
  <si>
    <t>資金調達方法</t>
    <rPh sb="0" eb="6">
      <t>シキンチョウタツホウホウ</t>
    </rPh>
    <phoneticPr fontId="1"/>
  </si>
  <si>
    <t>金額（千円）</t>
    <rPh sb="0" eb="2">
      <t>キンガク</t>
    </rPh>
    <rPh sb="3" eb="5">
      <t>センエン</t>
    </rPh>
    <phoneticPr fontId="1"/>
  </si>
  <si>
    <t>活用する特例措置の内容</t>
    <rPh sb="0" eb="2">
      <t>カツヨウ</t>
    </rPh>
    <rPh sb="4" eb="8">
      <t>トクレイソチ</t>
    </rPh>
    <rPh sb="9" eb="11">
      <t>ナイヨウ</t>
    </rPh>
    <phoneticPr fontId="1"/>
  </si>
  <si>
    <t>農業改良資金</t>
    <rPh sb="0" eb="6">
      <t>ノウギョウカイリョウシキン</t>
    </rPh>
    <phoneticPr fontId="1"/>
  </si>
  <si>
    <t>食品流通改善資金</t>
    <rPh sb="0" eb="2">
      <t>ショクヒン</t>
    </rPh>
    <rPh sb="2" eb="8">
      <t>リュウツウカイゼンシキン</t>
    </rPh>
    <phoneticPr fontId="1"/>
  </si>
  <si>
    <t>（別記様式第１号　別添３）　</t>
    <rPh sb="1" eb="3">
      <t>ベッキ</t>
    </rPh>
    <rPh sb="3" eb="5">
      <t>ヨウシキ</t>
    </rPh>
    <rPh sb="5" eb="6">
      <t>ダイ</t>
    </rPh>
    <rPh sb="7" eb="8">
      <t>ゴウ</t>
    </rPh>
    <rPh sb="9" eb="11">
      <t>ベッテン</t>
    </rPh>
    <phoneticPr fontId="1"/>
  </si>
  <si>
    <t>（別記様式第１号　別添４）　</t>
    <rPh sb="1" eb="3">
      <t>ベッキ</t>
    </rPh>
    <rPh sb="3" eb="5">
      <t>ヨウシキ</t>
    </rPh>
    <rPh sb="5" eb="6">
      <t>ダイ</t>
    </rPh>
    <rPh sb="7" eb="8">
      <t>ゴウ</t>
    </rPh>
    <rPh sb="9" eb="11">
      <t>ベッテン</t>
    </rPh>
    <phoneticPr fontId="1"/>
  </si>
  <si>
    <t>申請団体名</t>
    <rPh sb="0" eb="2">
      <t>シンセイ</t>
    </rPh>
    <rPh sb="2" eb="5">
      <t>ダンタイメイ</t>
    </rPh>
    <phoneticPr fontId="1"/>
  </si>
  <si>
    <t>　　　申請者等の概要</t>
    <rPh sb="3" eb="6">
      <t>シンセイシャ</t>
    </rPh>
    <rPh sb="6" eb="7">
      <t>トウ</t>
    </rPh>
    <rPh sb="8" eb="10">
      <t>ガイヨウ</t>
    </rPh>
    <phoneticPr fontId="1"/>
  </si>
  <si>
    <t>対象作物</t>
    <rPh sb="0" eb="2">
      <t>タイショウ</t>
    </rPh>
    <rPh sb="2" eb="4">
      <t>サクモツ</t>
    </rPh>
    <phoneticPr fontId="1"/>
  </si>
  <si>
    <t>判定</t>
    <rPh sb="0" eb="2">
      <t>ハンテイ</t>
    </rPh>
    <phoneticPr fontId="1"/>
  </si>
  <si>
    <t>現状</t>
    <rPh sb="0" eb="2">
      <t>ゲンジョウ</t>
    </rPh>
    <phoneticPr fontId="1"/>
  </si>
  <si>
    <t>目標（5年後）</t>
    <rPh sb="0" eb="2">
      <t>モクヒョウ</t>
    </rPh>
    <rPh sb="4" eb="6">
      <t>ネンゴ</t>
    </rPh>
    <phoneticPr fontId="1"/>
  </si>
  <si>
    <t>耕種</t>
    <rPh sb="0" eb="1">
      <t>コウ</t>
    </rPh>
    <rPh sb="1" eb="2">
      <t>タネ</t>
    </rPh>
    <phoneticPr fontId="1"/>
  </si>
  <si>
    <t>新規</t>
    <rPh sb="0" eb="2">
      <t>シンキ</t>
    </rPh>
    <phoneticPr fontId="1"/>
  </si>
  <si>
    <t>土壌
分析値
添付</t>
    <rPh sb="0" eb="2">
      <t>ドジョウ</t>
    </rPh>
    <rPh sb="3" eb="6">
      <t>ブンセキチ</t>
    </rPh>
    <rPh sb="7" eb="9">
      <t>テンプ</t>
    </rPh>
    <phoneticPr fontId="1"/>
  </si>
  <si>
    <t>現状
(a)</t>
    <rPh sb="0" eb="2">
      <t>ゲンジョウ</t>
    </rPh>
    <phoneticPr fontId="1"/>
  </si>
  <si>
    <t>〇</t>
    <phoneticPr fontId="1"/>
  </si>
  <si>
    <t>年度</t>
    <rPh sb="0" eb="2">
      <t>ネンド</t>
    </rPh>
    <phoneticPr fontId="1"/>
  </si>
  <si>
    <t>件目</t>
    <rPh sb="0" eb="2">
      <t>ケンメ</t>
    </rPh>
    <phoneticPr fontId="1"/>
  </si>
  <si>
    <t>福島県環境負荷低減事業活動の実施に関する計画（新規・再認定・変更）団体申請者一覧表</t>
    <rPh sb="0" eb="3">
      <t>フクシマケン</t>
    </rPh>
    <rPh sb="3" eb="5">
      <t>カンキョウ</t>
    </rPh>
    <rPh sb="5" eb="7">
      <t>フカ</t>
    </rPh>
    <rPh sb="7" eb="9">
      <t>テイゲン</t>
    </rPh>
    <rPh sb="9" eb="11">
      <t>ジギョウ</t>
    </rPh>
    <rPh sb="11" eb="13">
      <t>カツドウ</t>
    </rPh>
    <rPh sb="14" eb="16">
      <t>ジッシ</t>
    </rPh>
    <rPh sb="17" eb="18">
      <t>カン</t>
    </rPh>
    <rPh sb="20" eb="22">
      <t>ケイカク</t>
    </rPh>
    <rPh sb="23" eb="25">
      <t>シンキ</t>
    </rPh>
    <rPh sb="26" eb="27">
      <t>サイ</t>
    </rPh>
    <rPh sb="27" eb="29">
      <t>ニンテイ</t>
    </rPh>
    <rPh sb="30" eb="32">
      <t>ヘンコウ</t>
    </rPh>
    <rPh sb="33" eb="35">
      <t>ダンタイ</t>
    </rPh>
    <rPh sb="35" eb="38">
      <t>シンセイシャ</t>
    </rPh>
    <rPh sb="38" eb="41">
      <t>イチランヒョウ</t>
    </rPh>
    <phoneticPr fontId="1"/>
  </si>
  <si>
    <t>畜産</t>
    <rPh sb="0" eb="2">
      <t>チクサン</t>
    </rPh>
    <phoneticPr fontId="1"/>
  </si>
  <si>
    <t>業種</t>
    <rPh sb="0" eb="2">
      <t>ギョウシュ</t>
    </rPh>
    <phoneticPr fontId="1"/>
  </si>
  <si>
    <t>区分</t>
    <rPh sb="0" eb="2">
      <t>クブン</t>
    </rPh>
    <phoneticPr fontId="1"/>
  </si>
  <si>
    <t>変更</t>
    <rPh sb="0" eb="2">
      <t>ヘンコウ</t>
    </rPh>
    <phoneticPr fontId="1"/>
  </si>
  <si>
    <t>業種</t>
    <rPh sb="0" eb="1">
      <t>ギョウ</t>
    </rPh>
    <rPh sb="1" eb="2">
      <t>シュ</t>
    </rPh>
    <phoneticPr fontId="1"/>
  </si>
  <si>
    <t>区分</t>
    <rPh sb="0" eb="1">
      <t>ク</t>
    </rPh>
    <rPh sb="1" eb="2">
      <t>ブン</t>
    </rPh>
    <phoneticPr fontId="1"/>
  </si>
  <si>
    <t>認定番号</t>
    <rPh sb="0" eb="4">
      <t>ニンテイバンゴウ</t>
    </rPh>
    <phoneticPr fontId="1"/>
  </si>
  <si>
    <t>　　　環境負荷低減事業活動の内容及び目標</t>
    <rPh sb="3" eb="5">
      <t>カンキョウ</t>
    </rPh>
    <rPh sb="5" eb="7">
      <t>フカ</t>
    </rPh>
    <rPh sb="7" eb="9">
      <t>テイゲン</t>
    </rPh>
    <rPh sb="9" eb="11">
      <t>ジギョウ</t>
    </rPh>
    <rPh sb="11" eb="13">
      <t>カツドウ</t>
    </rPh>
    <rPh sb="14" eb="16">
      <t>ナイヨウ</t>
    </rPh>
    <rPh sb="16" eb="17">
      <t>オヨ</t>
    </rPh>
    <rPh sb="18" eb="20">
      <t>モクヒョウ</t>
    </rPh>
    <phoneticPr fontId="1"/>
  </si>
  <si>
    <t>　　　経営の持続性の確保に関する事項</t>
    <rPh sb="3" eb="5">
      <t>ケイエイ</t>
    </rPh>
    <rPh sb="6" eb="9">
      <t>ジゾクセイ</t>
    </rPh>
    <rPh sb="10" eb="12">
      <t>カクホ</t>
    </rPh>
    <rPh sb="13" eb="14">
      <t>カン</t>
    </rPh>
    <rPh sb="16" eb="18">
      <t>ジコウ</t>
    </rPh>
    <phoneticPr fontId="1"/>
  </si>
  <si>
    <t>必要書類</t>
    <rPh sb="0" eb="4">
      <t>ヒツヨウショルイ</t>
    </rPh>
    <phoneticPr fontId="1"/>
  </si>
  <si>
    <t>みどり投資促進税制</t>
    <phoneticPr fontId="1"/>
  </si>
  <si>
    <t>畜産経営環境調和推進資金
（処理高度化施設整備）</t>
    <rPh sb="0" eb="2">
      <t>チクサン</t>
    </rPh>
    <rPh sb="2" eb="4">
      <t>ケイエイ</t>
    </rPh>
    <rPh sb="4" eb="6">
      <t>カンキョウ</t>
    </rPh>
    <rPh sb="6" eb="8">
      <t>チョウワ</t>
    </rPh>
    <rPh sb="8" eb="10">
      <t>スイシン</t>
    </rPh>
    <rPh sb="10" eb="12">
      <t>シキン</t>
    </rPh>
    <rPh sb="14" eb="16">
      <t>ショリ</t>
    </rPh>
    <rPh sb="16" eb="18">
      <t>コウド</t>
    </rPh>
    <rPh sb="18" eb="19">
      <t>カ</t>
    </rPh>
    <rPh sb="19" eb="21">
      <t>シセツ</t>
    </rPh>
    <rPh sb="21" eb="23">
      <t>セイビ</t>
    </rPh>
    <phoneticPr fontId="1"/>
  </si>
  <si>
    <t>畜産経営環境調和推進資金
（共同利用施設整備）</t>
    <rPh sb="0" eb="2">
      <t>チクサン</t>
    </rPh>
    <rPh sb="2" eb="4">
      <t>ケイエイ</t>
    </rPh>
    <rPh sb="4" eb="6">
      <t>カンキョウ</t>
    </rPh>
    <rPh sb="6" eb="8">
      <t>チョウワ</t>
    </rPh>
    <rPh sb="8" eb="10">
      <t>スイシン</t>
    </rPh>
    <rPh sb="10" eb="12">
      <t>シキン</t>
    </rPh>
    <rPh sb="14" eb="22">
      <t>キョウドウリヨウシセツセイビ</t>
    </rPh>
    <phoneticPr fontId="1"/>
  </si>
  <si>
    <t>-</t>
  </si>
  <si>
    <t>-</t>
    <phoneticPr fontId="1"/>
  </si>
  <si>
    <t>活用する特例措置</t>
    <rPh sb="0" eb="2">
      <t>カツヨウ</t>
    </rPh>
    <rPh sb="4" eb="8">
      <t>トクレイソチ</t>
    </rPh>
    <phoneticPr fontId="1"/>
  </si>
  <si>
    <t>自己資金</t>
    <rPh sb="0" eb="4">
      <t>ジコシキン</t>
    </rPh>
    <phoneticPr fontId="1"/>
  </si>
  <si>
    <t>融資</t>
    <rPh sb="0" eb="2">
      <t>ユウシ</t>
    </rPh>
    <phoneticPr fontId="1"/>
  </si>
  <si>
    <t>その他</t>
    <rPh sb="2" eb="3">
      <t>タ</t>
    </rPh>
    <phoneticPr fontId="1"/>
  </si>
  <si>
    <t>未定</t>
    <rPh sb="0" eb="2">
      <t>ミテイ</t>
    </rPh>
    <phoneticPr fontId="1"/>
  </si>
  <si>
    <t>別表１、２（、３）</t>
    <rPh sb="0" eb="2">
      <t>ベッピョウ</t>
    </rPh>
    <phoneticPr fontId="1"/>
  </si>
  <si>
    <t>別表１、２（、３）、６</t>
    <rPh sb="0" eb="2">
      <t>ベッピョウ</t>
    </rPh>
    <phoneticPr fontId="1"/>
  </si>
  <si>
    <t>別表１、２（、３）、５－２</t>
    <rPh sb="0" eb="2">
      <t>ベッピョウ</t>
    </rPh>
    <phoneticPr fontId="1"/>
  </si>
  <si>
    <t>別表１、２（、３）、５－１</t>
    <rPh sb="0" eb="2">
      <t>ベッピョウ</t>
    </rPh>
    <phoneticPr fontId="1"/>
  </si>
  <si>
    <t>別表１、２（、３）、４</t>
    <rPh sb="0" eb="2">
      <t>ベッピョウ</t>
    </rPh>
    <phoneticPr fontId="1"/>
  </si>
  <si>
    <t>　　　　環境負荷低減事業活動に必要な資金の額及びその調達方法</t>
    <rPh sb="4" eb="14">
      <t>カンキョウフカテイゲンジギョウカツドウ</t>
    </rPh>
    <rPh sb="15" eb="17">
      <t>ヒツヨウ</t>
    </rPh>
    <rPh sb="18" eb="20">
      <t>シキン</t>
    </rPh>
    <rPh sb="21" eb="23">
      <t>ガクオヨ</t>
    </rPh>
    <rPh sb="26" eb="30">
      <t>チョウタツホウホウ</t>
    </rPh>
    <phoneticPr fontId="1"/>
  </si>
  <si>
    <t>面積比</t>
    <rPh sb="0" eb="2">
      <t>メンセキ</t>
    </rPh>
    <rPh sb="2" eb="3">
      <t>ヒ</t>
    </rPh>
    <phoneticPr fontId="1"/>
  </si>
  <si>
    <t>団体構成員１</t>
    <rPh sb="0" eb="2">
      <t>ダンタイ</t>
    </rPh>
    <rPh sb="2" eb="5">
      <t>コウセイイン</t>
    </rPh>
    <phoneticPr fontId="1"/>
  </si>
  <si>
    <t>団体構成員２</t>
    <rPh sb="0" eb="2">
      <t>ダンタイ</t>
    </rPh>
    <rPh sb="2" eb="5">
      <t>コウセイイン</t>
    </rPh>
    <phoneticPr fontId="1"/>
  </si>
  <si>
    <t>団体構成員３</t>
    <rPh sb="0" eb="2">
      <t>ダンタイ</t>
    </rPh>
    <rPh sb="2" eb="5">
      <t>コウセイイン</t>
    </rPh>
    <phoneticPr fontId="1"/>
  </si>
  <si>
    <t>団体構成員４</t>
    <rPh sb="0" eb="2">
      <t>ダンタイ</t>
    </rPh>
    <rPh sb="2" eb="5">
      <t>コウセイイン</t>
    </rPh>
    <phoneticPr fontId="1"/>
  </si>
  <si>
    <t>団体構成員５</t>
    <rPh sb="0" eb="2">
      <t>ダンタイ</t>
    </rPh>
    <rPh sb="2" eb="5">
      <t>コウセイイン</t>
    </rPh>
    <phoneticPr fontId="1"/>
  </si>
  <si>
    <t>団体構成員６</t>
    <rPh sb="0" eb="2">
      <t>ダンタイ</t>
    </rPh>
    <rPh sb="2" eb="5">
      <t>コウセイイン</t>
    </rPh>
    <phoneticPr fontId="1"/>
  </si>
  <si>
    <t>団体構成員７</t>
    <rPh sb="0" eb="2">
      <t>ダンタイ</t>
    </rPh>
    <rPh sb="2" eb="5">
      <t>コウセイイン</t>
    </rPh>
    <phoneticPr fontId="1"/>
  </si>
  <si>
    <t>団体構成員８</t>
    <rPh sb="0" eb="2">
      <t>ダンタイ</t>
    </rPh>
    <rPh sb="2" eb="5">
      <t>コウセイイン</t>
    </rPh>
    <phoneticPr fontId="1"/>
  </si>
  <si>
    <t>団体構成員９</t>
    <rPh sb="0" eb="2">
      <t>ダンタイ</t>
    </rPh>
    <rPh sb="2" eb="5">
      <t>コウセイイン</t>
    </rPh>
    <phoneticPr fontId="1"/>
  </si>
  <si>
    <t>団体構成員１０</t>
    <rPh sb="0" eb="2">
      <t>ダンタイ</t>
    </rPh>
    <rPh sb="2" eb="5">
      <t>コウセイイン</t>
    </rPh>
    <phoneticPr fontId="1"/>
  </si>
  <si>
    <t>農林入力</t>
    <rPh sb="0" eb="2">
      <t>ノウリン</t>
    </rPh>
    <rPh sb="2" eb="4">
      <t>ニュウリョク</t>
    </rPh>
    <phoneticPr fontId="1"/>
  </si>
  <si>
    <t>目標
(b)</t>
    <rPh sb="0" eb="2">
      <t>モクヒョウ</t>
    </rPh>
    <phoneticPr fontId="1"/>
  </si>
  <si>
    <t>現状
(c)</t>
    <rPh sb="0" eb="2">
      <t>ゲンジョウ</t>
    </rPh>
    <phoneticPr fontId="1"/>
  </si>
  <si>
    <t>目標
(d)</t>
    <rPh sb="0" eb="2">
      <t>モクヒョウ</t>
    </rPh>
    <phoneticPr fontId="1"/>
  </si>
  <si>
    <t>最終判定</t>
    <rPh sb="0" eb="4">
      <t>サイシュウハンテイ</t>
    </rPh>
    <phoneticPr fontId="1"/>
  </si>
  <si>
    <t>(d/b)</t>
    <phoneticPr fontId="1"/>
  </si>
  <si>
    <t>（申請団体入力）</t>
    <rPh sb="1" eb="7">
      <t>シンセイダンタイニュウリョク</t>
    </rPh>
    <phoneticPr fontId="1"/>
  </si>
  <si>
    <t>みどり認定
基準判定</t>
    <rPh sb="3" eb="5">
      <t>ニンテイ</t>
    </rPh>
    <rPh sb="6" eb="8">
      <t>キジュン</t>
    </rPh>
    <rPh sb="8" eb="10">
      <t>ハンテイ</t>
    </rPh>
    <phoneticPr fontId="1"/>
  </si>
  <si>
    <t>ヨミガナ</t>
    <phoneticPr fontId="1"/>
  </si>
  <si>
    <t>（全角空白無し）</t>
    <rPh sb="1" eb="3">
      <t>ゼンカク</t>
    </rPh>
    <rPh sb="3" eb="6">
      <t>クウハクナ</t>
    </rPh>
    <phoneticPr fontId="1"/>
  </si>
  <si>
    <t>氏名</t>
    <rPh sb="0" eb="2">
      <t>シメイ</t>
    </rPh>
    <phoneticPr fontId="1"/>
  </si>
  <si>
    <t>団体申請でのエコファーマー名称使用の希望</t>
    <rPh sb="0" eb="4">
      <t>ダンタイシンセイ</t>
    </rPh>
    <rPh sb="13" eb="17">
      <t>メイショウシヨウ</t>
    </rPh>
    <rPh sb="18" eb="20">
      <t>キボウ</t>
    </rPh>
    <phoneticPr fontId="1"/>
  </si>
  <si>
    <t>あり</t>
  </si>
  <si>
    <t>あり</t>
    <phoneticPr fontId="1"/>
  </si>
  <si>
    <t>なし</t>
  </si>
  <si>
    <t>なし</t>
    <phoneticPr fontId="1"/>
  </si>
  <si>
    <t>他のみどり認定の取得</t>
    <rPh sb="0" eb="1">
      <t>ホカ</t>
    </rPh>
    <rPh sb="5" eb="7">
      <t>ニンテイ</t>
    </rPh>
    <rPh sb="8" eb="10">
      <t>シュトク</t>
    </rPh>
    <phoneticPr fontId="1"/>
  </si>
  <si>
    <t>他のみどり認定取得</t>
    <rPh sb="0" eb="1">
      <t>ホカ</t>
    </rPh>
    <rPh sb="5" eb="9">
      <t>ニンテイシュトク</t>
    </rPh>
    <phoneticPr fontId="1"/>
  </si>
  <si>
    <t>不明</t>
    <rPh sb="0" eb="2">
      <t>フメイ</t>
    </rPh>
    <phoneticPr fontId="1"/>
  </si>
  <si>
    <t>備考</t>
    <rPh sb="0" eb="2">
      <t>ビコウ</t>
    </rPh>
    <phoneticPr fontId="1"/>
  </si>
  <si>
    <t>データ
入力
年月日</t>
    <rPh sb="4" eb="6">
      <t>ニュウリョク</t>
    </rPh>
    <rPh sb="7" eb="10">
      <t>ネンガッピ</t>
    </rPh>
    <phoneticPr fontId="1"/>
  </si>
  <si>
    <t>（農林入力）</t>
    <rPh sb="1" eb="5">
      <t>ノウリンニュウリョク</t>
    </rPh>
    <phoneticPr fontId="1"/>
  </si>
  <si>
    <t xml:space="preserve">注１　各項目、全経営部門ではなく、申請する部門（作物など）について、環境負荷低減事業活動を実施ない部分も含め、記載すること。
　２　「ア：経営規模」には、当該部門の経営面積や飼養頭羽数、生産量などについて、現状値及び目標値をそれぞれ記載すること。
　３　イ、ウ、エに記載する数値は概数でも差し支えない。
　４　必要に応じて欄を繰り返し設けて記載すること。
</t>
    <rPh sb="3" eb="6">
      <t>カクコウモク</t>
    </rPh>
    <rPh sb="17" eb="19">
      <t>シンセイ</t>
    </rPh>
    <rPh sb="21" eb="23">
      <t>ブモン</t>
    </rPh>
    <rPh sb="24" eb="26">
      <t>サクモツ</t>
    </rPh>
    <rPh sb="34" eb="42">
      <t>カンキョウフカテイゲンジギョウ</t>
    </rPh>
    <rPh sb="42" eb="44">
      <t>カツドウ</t>
    </rPh>
    <rPh sb="45" eb="47">
      <t>ジッシ</t>
    </rPh>
    <rPh sb="49" eb="51">
      <t>ブブン</t>
    </rPh>
    <rPh sb="52" eb="53">
      <t>フク</t>
    </rPh>
    <rPh sb="55" eb="57">
      <t>キサイ</t>
    </rPh>
    <rPh sb="77" eb="81">
      <t>トウガイブモン</t>
    </rPh>
    <phoneticPr fontId="1"/>
  </si>
  <si>
    <r>
      <rPr>
        <sz val="12"/>
        <color theme="1"/>
        <rFont val="ＭＳ 明朝"/>
        <family val="1"/>
        <charset val="128"/>
      </rPr>
      <t>注１　記入欄が足りない場合は、各々の欄を繰り返し設けて記載すること。
　２　業種欄には耕種農業、畜産業の別を記入すること
　３　区分欄には、新規、再認定、変更の別を記入すること。
　４　番号は別添１～４で同じ番号を使用すること。</t>
    </r>
    <r>
      <rPr>
        <sz val="11"/>
        <color theme="1"/>
        <rFont val="ＭＳ 明朝"/>
        <family val="1"/>
        <charset val="128"/>
      </rPr>
      <t xml:space="preserve">
</t>
    </r>
    <rPh sb="38" eb="40">
      <t>ギョウシュ</t>
    </rPh>
    <rPh sb="40" eb="41">
      <t>ラン</t>
    </rPh>
    <rPh sb="43" eb="45">
      <t>コウシュ</t>
    </rPh>
    <rPh sb="45" eb="47">
      <t>ノウギョウ</t>
    </rPh>
    <rPh sb="48" eb="51">
      <t>チクサンギョウ</t>
    </rPh>
    <rPh sb="54" eb="56">
      <t>キニュウ</t>
    </rPh>
    <rPh sb="93" eb="95">
      <t>バンゴウ</t>
    </rPh>
    <rPh sb="96" eb="98">
      <t>ベッテン</t>
    </rPh>
    <rPh sb="102" eb="103">
      <t>オナ</t>
    </rPh>
    <rPh sb="104" eb="106">
      <t>バンゴウ</t>
    </rPh>
    <phoneticPr fontId="1"/>
  </si>
  <si>
    <t>市町村</t>
    <rPh sb="0" eb="3">
      <t>シチョウソン</t>
    </rPh>
    <phoneticPr fontId="1"/>
  </si>
  <si>
    <t>市町村以下</t>
    <rPh sb="0" eb="5">
      <t>シチョウソンイカ</t>
    </rPh>
    <phoneticPr fontId="1"/>
  </si>
  <si>
    <t>住所（全角）</t>
    <rPh sb="0" eb="2">
      <t>ジュウショ</t>
    </rPh>
    <rPh sb="3" eb="5">
      <t>ゼンカク</t>
    </rPh>
    <phoneticPr fontId="1"/>
  </si>
  <si>
    <t>認定
農業者
等</t>
    <rPh sb="0" eb="2">
      <t>ニンテイ</t>
    </rPh>
    <rPh sb="3" eb="6">
      <t>ノウギョウシャ</t>
    </rPh>
    <rPh sb="7" eb="8">
      <t>ナド</t>
    </rPh>
    <phoneticPr fontId="1"/>
  </si>
  <si>
    <t>認定農業者等</t>
    <rPh sb="0" eb="5">
      <t>ニンテイノウギョウシャ</t>
    </rPh>
    <rPh sb="5" eb="6">
      <t>ナド</t>
    </rPh>
    <phoneticPr fontId="1"/>
  </si>
  <si>
    <t>認定農業者</t>
    <rPh sb="0" eb="5">
      <t>ニンテイノウギョウシャ</t>
    </rPh>
    <phoneticPr fontId="1"/>
  </si>
  <si>
    <t>認定新規就農者</t>
    <rPh sb="0" eb="7">
      <t>ニンテイシンキシュウノウシャ</t>
    </rPh>
    <phoneticPr fontId="1"/>
  </si>
  <si>
    <t>注１　「使途・用途」については、環境負荷低減事業活動に必要となる設備等導入内容を記載すること。（例：ﾍﾟｰｽﾄ施肥田植機購入費（令和〇年度））
　２　「資金調達方法」については、自己資金・融資・補助金等の別を記載すること。
　３　環境負荷低減事業活動の実施に当たって特例措置を活用する場合は、別表１等に必要事項を記載し添付すること。
※別表は福島県環境負荷低減事業活動実施計画（別記様式第１号）に付属する様式。
※設備等の導入をする場合は別表２に、当該設備等の導入として施設の整備を行う場合は別表３に記載する。</t>
    <phoneticPr fontId="1"/>
  </si>
  <si>
    <t>補助金等</t>
    <rPh sb="0" eb="3">
      <t>ホジョキン</t>
    </rPh>
    <rPh sb="3" eb="4">
      <t>ナド</t>
    </rPh>
    <phoneticPr fontId="1"/>
  </si>
  <si>
    <t>融資＋補助金等</t>
    <rPh sb="0" eb="2">
      <t>ユウシ</t>
    </rPh>
    <rPh sb="3" eb="6">
      <t>ホジョキン</t>
    </rPh>
    <rPh sb="6" eb="7">
      <t>ナド</t>
    </rPh>
    <phoneticPr fontId="1"/>
  </si>
  <si>
    <t>01</t>
    <phoneticPr fontId="1"/>
  </si>
  <si>
    <t>（別記様式第１号　別添１）</t>
    <rPh sb="1" eb="3">
      <t>ベッキ</t>
    </rPh>
    <rPh sb="3" eb="5">
      <t>ヨウシキ</t>
    </rPh>
    <rPh sb="5" eb="6">
      <t>ダイ</t>
    </rPh>
    <rPh sb="7" eb="8">
      <t>ゴウ</t>
    </rPh>
    <rPh sb="9" eb="11">
      <t>ベッテン</t>
    </rPh>
    <phoneticPr fontId="1"/>
  </si>
  <si>
    <t>再認定1</t>
    <rPh sb="0" eb="3">
      <t>サイニンテイ</t>
    </rPh>
    <phoneticPr fontId="1"/>
  </si>
  <si>
    <t>再認定2</t>
    <rPh sb="0" eb="3">
      <t>サイニンテイ</t>
    </rPh>
    <phoneticPr fontId="1"/>
  </si>
  <si>
    <t>再認定3</t>
    <rPh sb="0" eb="3">
      <t>サイニンテイ</t>
    </rPh>
    <phoneticPr fontId="1"/>
  </si>
  <si>
    <t>JA○○●●地区○○部会</t>
    <rPh sb="6" eb="8">
      <t>チク</t>
    </rPh>
    <rPh sb="10" eb="12">
      <t>ブカイ</t>
    </rPh>
    <phoneticPr fontId="1"/>
  </si>
  <si>
    <t>○○○○</t>
    <phoneticPr fontId="1"/>
  </si>
  <si>
    <t>選択</t>
    <rPh sb="0" eb="2">
      <t>センタク</t>
    </rPh>
    <phoneticPr fontId="1"/>
  </si>
  <si>
    <t>自動（間違っているときは手入力）</t>
    <rPh sb="0" eb="2">
      <t>ジドウ</t>
    </rPh>
    <rPh sb="3" eb="5">
      <t>マチガ</t>
    </rPh>
    <rPh sb="12" eb="15">
      <t>テニュウリョク</t>
    </rPh>
    <phoneticPr fontId="1"/>
  </si>
  <si>
    <t>自動</t>
    <rPh sb="0" eb="2">
      <t>ジドウ</t>
    </rPh>
    <phoneticPr fontId="1"/>
  </si>
  <si>
    <t>自動生成</t>
    <rPh sb="0" eb="4">
      <t>ジドウセイセイ</t>
    </rPh>
    <phoneticPr fontId="1"/>
  </si>
  <si>
    <r>
      <t xml:space="preserve">担当者名
</t>
    </r>
    <r>
      <rPr>
        <b/>
        <sz val="8"/>
        <color theme="1"/>
        <rFont val="ＭＳ 明朝"/>
        <family val="1"/>
        <charset val="128"/>
      </rPr>
      <t>（申請者本人は記載不要）</t>
    </r>
    <rPh sb="0" eb="4">
      <t>タントウシャメイ</t>
    </rPh>
    <rPh sb="6" eb="11">
      <t>シンセイシャホンニン</t>
    </rPh>
    <rPh sb="12" eb="16">
      <t>キサイフヨウ</t>
    </rPh>
    <phoneticPr fontId="1"/>
  </si>
  <si>
    <t>福島県環境負荷低減事業活動の実施に関する計画認定者一覧表</t>
    <rPh sb="22" eb="25">
      <t>ニンテイシャ</t>
    </rPh>
    <phoneticPr fontId="1"/>
  </si>
  <si>
    <t>管轄農林</t>
    <rPh sb="0" eb="2">
      <t>カンカツ</t>
    </rPh>
    <rPh sb="2" eb="4">
      <t>ノウリン</t>
    </rPh>
    <phoneticPr fontId="1"/>
  </si>
  <si>
    <t>認定品目</t>
    <phoneticPr fontId="1"/>
  </si>
  <si>
    <t>処理年月日</t>
    <rPh sb="0" eb="5">
      <t>ショリネンガッピ</t>
    </rPh>
    <phoneticPr fontId="1"/>
  </si>
  <si>
    <t>認定者情報</t>
    <rPh sb="0" eb="5">
      <t>ニンテイシャジョウホウ</t>
    </rPh>
    <phoneticPr fontId="1"/>
  </si>
  <si>
    <t>取組内容</t>
    <rPh sb="0" eb="4">
      <t>トリクミナイヨウ</t>
    </rPh>
    <phoneticPr fontId="1"/>
  </si>
  <si>
    <t>経営規模</t>
    <rPh sb="0" eb="4">
      <t>ケイエイキボ</t>
    </rPh>
    <phoneticPr fontId="1"/>
  </si>
  <si>
    <t>必要な資金など</t>
    <rPh sb="0" eb="2">
      <t>ヒツヨウ</t>
    </rPh>
    <rPh sb="3" eb="5">
      <t>シキン</t>
    </rPh>
    <phoneticPr fontId="1"/>
  </si>
  <si>
    <t>備考</t>
  </si>
  <si>
    <t>認定番号</t>
  </si>
  <si>
    <t>農林・
普及</t>
    <rPh sb="0" eb="2">
      <t>ノウリン</t>
    </rPh>
    <rPh sb="4" eb="6">
      <t>フキュウ</t>
    </rPh>
    <phoneticPr fontId="1"/>
  </si>
  <si>
    <t>大分類</t>
    <rPh sb="0" eb="3">
      <t>ダイブンルイ</t>
    </rPh>
    <phoneticPr fontId="1"/>
  </si>
  <si>
    <t>作物名</t>
    <rPh sb="0" eb="3">
      <t>サクモツメイ</t>
    </rPh>
    <phoneticPr fontId="1"/>
  </si>
  <si>
    <t>認定区分</t>
  </si>
  <si>
    <t>認定外区分</t>
  </si>
  <si>
    <t>データ年月日</t>
    <rPh sb="3" eb="6">
      <t>ネンガッピ</t>
    </rPh>
    <phoneticPr fontId="1"/>
  </si>
  <si>
    <t>認定終了
年月日</t>
    <rPh sb="0" eb="2">
      <t>ニンテイ</t>
    </rPh>
    <rPh sb="2" eb="4">
      <t>シュウリョウ</t>
    </rPh>
    <rPh sb="5" eb="8">
      <t>ネンガッピ</t>
    </rPh>
    <phoneticPr fontId="1"/>
  </si>
  <si>
    <t>申請
類型</t>
    <rPh sb="0" eb="2">
      <t>シンセイ</t>
    </rPh>
    <rPh sb="3" eb="5">
      <t>ルイケイ</t>
    </rPh>
    <phoneticPr fontId="1"/>
  </si>
  <si>
    <t>氏名・
名称</t>
    <phoneticPr fontId="1"/>
  </si>
  <si>
    <t>住所（全角入力）</t>
    <rPh sb="0" eb="2">
      <t>ジュウショ</t>
    </rPh>
    <rPh sb="3" eb="5">
      <t>ゼンカク</t>
    </rPh>
    <rPh sb="5" eb="7">
      <t>ニュウリョク</t>
    </rPh>
    <phoneticPr fontId="1"/>
  </si>
  <si>
    <t>電話番号</t>
    <rPh sb="0" eb="4">
      <t>デンワバンゴウ</t>
    </rPh>
    <phoneticPr fontId="1"/>
  </si>
  <si>
    <t>e-mail</t>
    <phoneticPr fontId="1"/>
  </si>
  <si>
    <t>担当者名</t>
    <rPh sb="0" eb="4">
      <t>タントウシャメイ</t>
    </rPh>
    <phoneticPr fontId="1"/>
  </si>
  <si>
    <t>法人</t>
    <rPh sb="0" eb="2">
      <t>ホウジン</t>
    </rPh>
    <phoneticPr fontId="1"/>
  </si>
  <si>
    <t>取組類型</t>
    <rPh sb="0" eb="2">
      <t>トリクミ</t>
    </rPh>
    <rPh sb="2" eb="4">
      <t>ルイケイ</t>
    </rPh>
    <phoneticPr fontId="1"/>
  </si>
  <si>
    <t>当該作物
全体面積（a)</t>
    <rPh sb="0" eb="4">
      <t>トウガイサクモツ</t>
    </rPh>
    <rPh sb="5" eb="7">
      <t>ゼンタイ</t>
    </rPh>
    <rPh sb="7" eb="9">
      <t>メンセキ</t>
    </rPh>
    <phoneticPr fontId="1"/>
  </si>
  <si>
    <t>取組面積(a)</t>
    <rPh sb="0" eb="2">
      <t>トリクミ</t>
    </rPh>
    <rPh sb="2" eb="4">
      <t>メンセキ</t>
    </rPh>
    <phoneticPr fontId="1"/>
  </si>
  <si>
    <t>売上高（万円）</t>
    <rPh sb="0" eb="3">
      <t>ウリアゲダカ</t>
    </rPh>
    <rPh sb="4" eb="6">
      <t>マンエン</t>
    </rPh>
    <phoneticPr fontId="1"/>
  </si>
  <si>
    <t>経営費（万円）</t>
    <rPh sb="0" eb="3">
      <t>ケイエイヒ</t>
    </rPh>
    <rPh sb="4" eb="6">
      <t>マンエン</t>
    </rPh>
    <phoneticPr fontId="1"/>
  </si>
  <si>
    <t>所得（万円）</t>
    <rPh sb="0" eb="2">
      <t>ショトク</t>
    </rPh>
    <rPh sb="3" eb="5">
      <t>マンエン</t>
    </rPh>
    <phoneticPr fontId="1"/>
  </si>
  <si>
    <t>使徒・
用途</t>
    <rPh sb="0" eb="2">
      <t>シト</t>
    </rPh>
    <rPh sb="4" eb="6">
      <t>ヨウト</t>
    </rPh>
    <phoneticPr fontId="1"/>
  </si>
  <si>
    <t>資金
調達法</t>
    <rPh sb="0" eb="2">
      <t>シキン</t>
    </rPh>
    <rPh sb="3" eb="5">
      <t>チョウタツ</t>
    </rPh>
    <rPh sb="5" eb="6">
      <t>ホウ</t>
    </rPh>
    <phoneticPr fontId="1"/>
  </si>
  <si>
    <t>金額</t>
    <phoneticPr fontId="1"/>
  </si>
  <si>
    <t>活用する
特例措置
の内容</t>
    <phoneticPr fontId="1"/>
  </si>
  <si>
    <t>活用した
特例措置
の内容</t>
    <rPh sb="0" eb="2">
      <t>カツヨウ</t>
    </rPh>
    <rPh sb="5" eb="9">
      <t>トクレイソチ</t>
    </rPh>
    <rPh sb="11" eb="13">
      <t>ナイヨウ</t>
    </rPh>
    <phoneticPr fontId="1"/>
  </si>
  <si>
    <t>（作型、品種、栽培法等）</t>
    <rPh sb="1" eb="3">
      <t>サクガタ</t>
    </rPh>
    <rPh sb="4" eb="6">
      <t>ヒンシュ</t>
    </rPh>
    <rPh sb="7" eb="10">
      <t>サイバイホウ</t>
    </rPh>
    <rPh sb="10" eb="11">
      <t>ナド</t>
    </rPh>
    <phoneticPr fontId="1"/>
  </si>
  <si>
    <t>新規</t>
  </si>
  <si>
    <t>変更</t>
  </si>
  <si>
    <t>再認定</t>
  </si>
  <si>
    <t>終了</t>
  </si>
  <si>
    <t>取消</t>
  </si>
  <si>
    <t>（全角）</t>
    <rPh sb="1" eb="3">
      <t>ゼンカク</t>
    </rPh>
    <phoneticPr fontId="1"/>
  </si>
  <si>
    <t>a～h、複数選択有り</t>
    <rPh sb="4" eb="9">
      <t>フクスウセンタクア</t>
    </rPh>
    <phoneticPr fontId="1"/>
  </si>
  <si>
    <t>（長文）</t>
    <rPh sb="1" eb="3">
      <t>チョウブン</t>
    </rPh>
    <phoneticPr fontId="1"/>
  </si>
  <si>
    <t>現状面積</t>
    <rPh sb="0" eb="4">
      <t>ゲンジョウメンセキ</t>
    </rPh>
    <phoneticPr fontId="1"/>
  </si>
  <si>
    <t>目標面積</t>
    <rPh sb="0" eb="4">
      <t>モクヒョウメンセキ</t>
    </rPh>
    <phoneticPr fontId="1"/>
  </si>
  <si>
    <t>目標</t>
    <rPh sb="0" eb="2">
      <t>モクヒョウ</t>
    </rPh>
    <phoneticPr fontId="1"/>
  </si>
  <si>
    <t>（千円）</t>
  </si>
  <si>
    <t>作物</t>
    <rPh sb="0" eb="2">
      <t>サクモツ</t>
    </rPh>
    <phoneticPr fontId="1"/>
  </si>
  <si>
    <t>個人</t>
    <rPh sb="0" eb="2">
      <t>コジン</t>
    </rPh>
    <phoneticPr fontId="1"/>
  </si>
  <si>
    <t>エコ名称認定</t>
    <rPh sb="2" eb="4">
      <t>メイショウ</t>
    </rPh>
    <rPh sb="4" eb="6">
      <t>ニンテイ</t>
    </rPh>
    <phoneticPr fontId="1"/>
  </si>
  <si>
    <t>申請類型</t>
    <rPh sb="0" eb="4">
      <t>シンセイルイケイ</t>
    </rPh>
    <phoneticPr fontId="1"/>
  </si>
  <si>
    <t>土づくり・減化学肥料・減化学農薬</t>
    <rPh sb="0" eb="1">
      <t>ツチ</t>
    </rPh>
    <rPh sb="5" eb="8">
      <t>ゲンカガク</t>
    </rPh>
    <rPh sb="8" eb="10">
      <t>ヒリョウ</t>
    </rPh>
    <rPh sb="11" eb="16">
      <t>ゲンカガクノウヤク</t>
    </rPh>
    <phoneticPr fontId="1"/>
  </si>
  <si>
    <t>野菜</t>
    <rPh sb="0" eb="2">
      <t>ヤサイ</t>
    </rPh>
    <phoneticPr fontId="1"/>
  </si>
  <si>
    <t>×</t>
    <phoneticPr fontId="1"/>
  </si>
  <si>
    <t>団体</t>
    <rPh sb="0" eb="2">
      <t>ダンタイ</t>
    </rPh>
    <phoneticPr fontId="1"/>
  </si>
  <si>
    <t>温室効果ガス削減</t>
    <rPh sb="0" eb="4">
      <t>オンシツコウカ</t>
    </rPh>
    <rPh sb="6" eb="8">
      <t>サクゲン</t>
    </rPh>
    <phoneticPr fontId="1"/>
  </si>
  <si>
    <t>法人</t>
    <rPh sb="0" eb="2">
      <t>ホウジン</t>
    </rPh>
    <phoneticPr fontId="1"/>
  </si>
  <si>
    <t>02</t>
  </si>
  <si>
    <t>03</t>
  </si>
  <si>
    <t>04</t>
  </si>
  <si>
    <t>05</t>
  </si>
  <si>
    <t>06</t>
  </si>
  <si>
    <t>07</t>
  </si>
  <si>
    <t>08</t>
    <phoneticPr fontId="1"/>
  </si>
  <si>
    <t>09</t>
  </si>
  <si>
    <t>10</t>
  </si>
  <si>
    <t>11</t>
  </si>
  <si>
    <t>12</t>
  </si>
  <si>
    <t>13</t>
  </si>
  <si>
    <t>14</t>
  </si>
  <si>
    <t>県北</t>
    <rPh sb="0" eb="1">
      <t>ケン</t>
    </rPh>
    <rPh sb="1" eb="2">
      <t>キタ</t>
    </rPh>
    <phoneticPr fontId="1"/>
  </si>
  <si>
    <t>伊達</t>
    <rPh sb="0" eb="2">
      <t>ダテ</t>
    </rPh>
    <phoneticPr fontId="1"/>
  </si>
  <si>
    <t>安達</t>
    <rPh sb="0" eb="2">
      <t>アダチ</t>
    </rPh>
    <phoneticPr fontId="1"/>
  </si>
  <si>
    <t>県中</t>
    <rPh sb="0" eb="1">
      <t>ケン</t>
    </rPh>
    <rPh sb="1" eb="2">
      <t>ナカ</t>
    </rPh>
    <phoneticPr fontId="1"/>
  </si>
  <si>
    <t>田村</t>
    <rPh sb="0" eb="2">
      <t>タムラ</t>
    </rPh>
    <phoneticPr fontId="1"/>
  </si>
  <si>
    <t>須賀川</t>
    <rPh sb="0" eb="3">
      <t>スカガワ</t>
    </rPh>
    <phoneticPr fontId="1"/>
  </si>
  <si>
    <t>県南</t>
    <rPh sb="0" eb="2">
      <t>ケンナン</t>
    </rPh>
    <phoneticPr fontId="1"/>
  </si>
  <si>
    <t>会津</t>
    <rPh sb="0" eb="2">
      <t>アイヅ</t>
    </rPh>
    <phoneticPr fontId="1"/>
  </si>
  <si>
    <t>喜多方</t>
    <rPh sb="0" eb="3">
      <t>キタカタ</t>
    </rPh>
    <phoneticPr fontId="1"/>
  </si>
  <si>
    <t>会津坂下</t>
    <rPh sb="0" eb="4">
      <t>アイヅバンゲ</t>
    </rPh>
    <phoneticPr fontId="1"/>
  </si>
  <si>
    <t>南会津</t>
    <rPh sb="0" eb="3">
      <t>ミナミアイヅ</t>
    </rPh>
    <phoneticPr fontId="1"/>
  </si>
  <si>
    <t>相双</t>
    <rPh sb="0" eb="2">
      <t>ソウソウ</t>
    </rPh>
    <phoneticPr fontId="1"/>
  </si>
  <si>
    <t>双葉</t>
    <rPh sb="0" eb="2">
      <t>フタバ</t>
    </rPh>
    <phoneticPr fontId="1"/>
  </si>
  <si>
    <t>いわき</t>
    <phoneticPr fontId="1"/>
  </si>
  <si>
    <t>桃1丁目２－５</t>
    <rPh sb="0" eb="1">
      <t>モモ</t>
    </rPh>
    <rPh sb="2" eb="4">
      <t>チョウメ</t>
    </rPh>
    <phoneticPr fontId="1"/>
  </si>
  <si>
    <t>栗３丁目１－１</t>
    <rPh sb="0" eb="1">
      <t>クリ</t>
    </rPh>
    <rPh sb="2" eb="4">
      <t>チョウメ</t>
    </rPh>
    <phoneticPr fontId="1"/>
  </si>
  <si>
    <t>梨１－５－６</t>
    <rPh sb="0" eb="1">
      <t>ナシ</t>
    </rPh>
    <phoneticPr fontId="1"/>
  </si>
  <si>
    <t>林檎６－５－４</t>
    <rPh sb="0" eb="2">
      <t>リンゴ</t>
    </rPh>
    <phoneticPr fontId="1"/>
  </si>
  <si>
    <t>檸檬９－８</t>
    <rPh sb="0" eb="2">
      <t>レモン</t>
    </rPh>
    <phoneticPr fontId="1"/>
  </si>
  <si>
    <t>kankyou01@ezweb.ne.jp7</t>
    <phoneticPr fontId="1"/>
  </si>
  <si>
    <t>fukushima7@gmail.com</t>
    <phoneticPr fontId="1"/>
  </si>
  <si>
    <t>nourinnv@yahoo.co.jp</t>
    <phoneticPr fontId="1"/>
  </si>
  <si>
    <t>shienn@mail.com</t>
    <phoneticPr fontId="1"/>
  </si>
  <si>
    <t>natanasi@momo.com</t>
    <phoneticPr fontId="1"/>
  </si>
  <si>
    <t>佐藤</t>
    <rPh sb="0" eb="2">
      <t>サトウ</t>
    </rPh>
    <phoneticPr fontId="1"/>
  </si>
  <si>
    <t>鈴木</t>
    <rPh sb="0" eb="2">
      <t>スズキ</t>
    </rPh>
    <phoneticPr fontId="1"/>
  </si>
  <si>
    <t>高橋</t>
    <rPh sb="0" eb="2">
      <t>タカハシ</t>
    </rPh>
    <phoneticPr fontId="1"/>
  </si>
  <si>
    <t>渡辺</t>
    <rPh sb="0" eb="2">
      <t>ワタナベ</t>
    </rPh>
    <phoneticPr fontId="1"/>
  </si>
  <si>
    <t>木村</t>
    <rPh sb="0" eb="2">
      <t>キムラ</t>
    </rPh>
    <phoneticPr fontId="1"/>
  </si>
  <si>
    <t>白河市</t>
    <rPh sb="0" eb="3">
      <t>シラカワシ</t>
    </rPh>
    <phoneticPr fontId="1"/>
  </si>
  <si>
    <t>蒲萄８８－８</t>
    <rPh sb="0" eb="2">
      <t>ブドウ</t>
    </rPh>
    <phoneticPr fontId="1"/>
  </si>
  <si>
    <t>蜜柑６－７</t>
    <rPh sb="0" eb="2">
      <t>ミカン</t>
    </rPh>
    <phoneticPr fontId="1"/>
  </si>
  <si>
    <t>柿４５－３</t>
    <rPh sb="0" eb="1">
      <t>カキ</t>
    </rPh>
    <phoneticPr fontId="1"/>
  </si>
  <si>
    <t>苺８７－６</t>
    <rPh sb="0" eb="1">
      <t>イチゴ</t>
    </rPh>
    <phoneticPr fontId="1"/>
  </si>
  <si>
    <t>無花果４６－８</t>
    <rPh sb="0" eb="3">
      <t>イチジク</t>
    </rPh>
    <phoneticPr fontId="1"/>
  </si>
  <si>
    <t>小島</t>
    <rPh sb="0" eb="2">
      <t>コジマ</t>
    </rPh>
    <phoneticPr fontId="1"/>
  </si>
  <si>
    <t>大島</t>
    <rPh sb="0" eb="2">
      <t>オオシマ</t>
    </rPh>
    <phoneticPr fontId="1"/>
  </si>
  <si>
    <t>高山</t>
    <rPh sb="0" eb="2">
      <t>タカヤマ</t>
    </rPh>
    <phoneticPr fontId="1"/>
  </si>
  <si>
    <t>堀西</t>
    <rPh sb="0" eb="2">
      <t>ホリニシ</t>
    </rPh>
    <phoneticPr fontId="1"/>
  </si>
  <si>
    <t>七海</t>
    <rPh sb="0" eb="2">
      <t>ナナウミ</t>
    </rPh>
    <phoneticPr fontId="1"/>
  </si>
  <si>
    <t>西暦20××</t>
    <rPh sb="0" eb="2">
      <t>セイレキ</t>
    </rPh>
    <phoneticPr fontId="1"/>
  </si>
  <si>
    <t>矢吹町</t>
    <rPh sb="0" eb="3">
      <t>ヤブキマチ</t>
    </rPh>
    <phoneticPr fontId="1"/>
  </si>
  <si>
    <t>西郷村</t>
    <rPh sb="0" eb="3">
      <t>ニシゴウムラ</t>
    </rPh>
    <phoneticPr fontId="1"/>
  </si>
  <si>
    <t>中島村</t>
    <rPh sb="0" eb="3">
      <t>ナカジマムラ</t>
    </rPh>
    <phoneticPr fontId="1"/>
  </si>
  <si>
    <t>棚倉町</t>
    <rPh sb="0" eb="3">
      <t>タナグラマチ</t>
    </rPh>
    <phoneticPr fontId="1"/>
  </si>
  <si>
    <t>泉崎村</t>
    <rPh sb="0" eb="3">
      <t>イズミザキムラ</t>
    </rPh>
    <phoneticPr fontId="1"/>
  </si>
  <si>
    <t>塙町</t>
    <rPh sb="0" eb="2">
      <t>ハナワマチ</t>
    </rPh>
    <phoneticPr fontId="1"/>
  </si>
  <si>
    <t>矢祭町</t>
    <rPh sb="0" eb="3">
      <t>ヤマツリマチ</t>
    </rPh>
    <phoneticPr fontId="1"/>
  </si>
  <si>
    <t>農林CD</t>
    <rPh sb="0" eb="2">
      <t>ノウリン</t>
    </rPh>
    <phoneticPr fontId="1"/>
  </si>
  <si>
    <t>法人</t>
    <rPh sb="0" eb="2">
      <t>ホウジン</t>
    </rPh>
    <phoneticPr fontId="1"/>
  </si>
  <si>
    <t>〇</t>
  </si>
  <si>
    <t>〇</t>
    <phoneticPr fontId="1"/>
  </si>
  <si>
    <t>024-532-6652</t>
    <phoneticPr fontId="1"/>
  </si>
  <si>
    <t>090-427-8871</t>
    <phoneticPr fontId="1"/>
  </si>
  <si>
    <t>0245-67-8890</t>
    <phoneticPr fontId="1"/>
  </si>
  <si>
    <t>080-5428-9132</t>
    <phoneticPr fontId="1"/>
  </si>
  <si>
    <t>022-876-5437</t>
    <phoneticPr fontId="1"/>
  </si>
  <si>
    <t>0242-862-3567</t>
    <phoneticPr fontId="1"/>
  </si>
  <si>
    <t>080-366-8177</t>
    <phoneticPr fontId="1"/>
  </si>
  <si>
    <t>0243-876-4554</t>
    <phoneticPr fontId="1"/>
  </si>
  <si>
    <t>090-455-7733</t>
    <phoneticPr fontId="1"/>
  </si>
  <si>
    <t>024-453-9899</t>
    <phoneticPr fontId="1"/>
  </si>
  <si>
    <t>ア　経営規模（ａ）</t>
    <rPh sb="2" eb="4">
      <t>ケイエイ</t>
    </rPh>
    <rPh sb="4" eb="6">
      <t>キボ</t>
    </rPh>
    <phoneticPr fontId="1"/>
  </si>
  <si>
    <t>イ　売上高（万円）</t>
    <rPh sb="2" eb="4">
      <t>ウリア</t>
    </rPh>
    <rPh sb="4" eb="5">
      <t>タカ</t>
    </rPh>
    <rPh sb="6" eb="8">
      <t>マンエン</t>
    </rPh>
    <phoneticPr fontId="1"/>
  </si>
  <si>
    <t>ウ　経営費
（生産コスト）（万円）</t>
    <rPh sb="2" eb="4">
      <t>ケイエイ</t>
    </rPh>
    <rPh sb="4" eb="5">
      <t>ヒ</t>
    </rPh>
    <rPh sb="7" eb="9">
      <t>セイサン</t>
    </rPh>
    <rPh sb="14" eb="16">
      <t>マンエン</t>
    </rPh>
    <phoneticPr fontId="1"/>
  </si>
  <si>
    <t>エ　所得
（イーウ）（万円）</t>
    <rPh sb="2" eb="4">
      <t>ショトク</t>
    </rPh>
    <rPh sb="11" eb="13">
      <t>マンエン</t>
    </rPh>
    <phoneticPr fontId="1"/>
  </si>
  <si>
    <t>エコファーマー名称使用の認定</t>
    <rPh sb="7" eb="9">
      <t>メイショウ</t>
    </rPh>
    <rPh sb="9" eb="11">
      <t>シヨウ</t>
    </rPh>
    <rPh sb="12" eb="14">
      <t>ニンテイ</t>
    </rPh>
    <phoneticPr fontId="1"/>
  </si>
  <si>
    <t>注１　各項目、全経営部門ではなく、申請する部門（作物など）の環境負荷低減事業活動を実施ない
　　　部分も含め、記載すること。
　２　「１年目」は生産方式を導入する初年、「目標」は５年後とすること。
　３　有色部分は農林事務所（農業普及所）で入力する。
　４　「エコファーマー名称使用の認定」はエコファーマー名称使用の希望があった場合のみ判定
　　　（取組内容が「福島県持続性の高い農業生産方式の導入に関する指針」での持続性の高い生産方式の内容と合致することを確認）
　４　 記入欄が足りない場合は、各々の欄を繰り返し設けて記載すること。　</t>
    <rPh sb="102" eb="104">
      <t>ユウショク</t>
    </rPh>
    <rPh sb="104" eb="106">
      <t>ブブン</t>
    </rPh>
    <rPh sb="107" eb="112">
      <t>ノウリンジムショ</t>
    </rPh>
    <rPh sb="113" eb="118">
      <t>ノウギョウフキュウショ</t>
    </rPh>
    <rPh sb="120" eb="122">
      <t>ニュウリョク</t>
    </rPh>
    <phoneticPr fontId="1"/>
  </si>
  <si>
    <t>手入力</t>
    <rPh sb="0" eb="3">
      <t>テニュウリョク</t>
    </rPh>
    <phoneticPr fontId="1"/>
  </si>
  <si>
    <t>対象作物の
全作付面積(a)</t>
    <rPh sb="0" eb="2">
      <t>タイショウ</t>
    </rPh>
    <rPh sb="2" eb="4">
      <t>サクモツ</t>
    </rPh>
    <rPh sb="6" eb="7">
      <t>ゼン</t>
    </rPh>
    <rPh sb="7" eb="9">
      <t>サクツ</t>
    </rPh>
    <rPh sb="9" eb="11">
      <t>メンセキ</t>
    </rPh>
    <phoneticPr fontId="1"/>
  </si>
  <si>
    <t>環境負荷低減事業活動
を取り組む面積(a)</t>
    <rPh sb="0" eb="2">
      <t>カンキョウ</t>
    </rPh>
    <rPh sb="2" eb="4">
      <t>フカ</t>
    </rPh>
    <rPh sb="4" eb="6">
      <t>テイゲン</t>
    </rPh>
    <rPh sb="6" eb="8">
      <t>ジギョウ</t>
    </rPh>
    <rPh sb="8" eb="10">
      <t>カツドウ</t>
    </rPh>
    <rPh sb="12" eb="13">
      <t>ト</t>
    </rPh>
    <rPh sb="14" eb="15">
      <t>ク</t>
    </rPh>
    <rPh sb="16" eb="18">
      <t>メンセキ</t>
    </rPh>
    <phoneticPr fontId="1"/>
  </si>
  <si>
    <t>自動（別添2の全作付面積）</t>
    <rPh sb="0" eb="2">
      <t>ジドウ</t>
    </rPh>
    <rPh sb="3" eb="5">
      <t>ベッテン</t>
    </rPh>
    <rPh sb="7" eb="12">
      <t>ゼンサクツケメンセキ</t>
    </rPh>
    <phoneticPr fontId="1"/>
  </si>
  <si>
    <t>自動</t>
    <rPh sb="0" eb="2">
      <t>ジドウ</t>
    </rPh>
    <phoneticPr fontId="1"/>
  </si>
  <si>
    <t>エコ
名称
認定</t>
    <rPh sb="3" eb="5">
      <t>メイショウ</t>
    </rPh>
    <rPh sb="6" eb="8">
      <t>ニンテイ</t>
    </rPh>
    <phoneticPr fontId="1"/>
  </si>
  <si>
    <t>最終判定</t>
    <rPh sb="0" eb="4">
      <t>サイシュウハンテイ</t>
    </rPh>
    <phoneticPr fontId="1"/>
  </si>
  <si>
    <t>エコ名称認定</t>
    <rPh sb="2" eb="6">
      <t>メイショウニンテイ</t>
    </rPh>
    <phoneticPr fontId="1"/>
  </si>
  <si>
    <t>〇</t>
    <phoneticPr fontId="1"/>
  </si>
  <si>
    <t>×</t>
    <phoneticPr fontId="1"/>
  </si>
  <si>
    <t>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t>
    <rPh sb="4" eb="6">
      <t>サイバイ</t>
    </rPh>
    <rPh sb="8" eb="11">
      <t>フクシマケン</t>
    </rPh>
    <rPh sb="11" eb="13">
      <t>ジゾク</t>
    </rPh>
    <rPh sb="13" eb="14">
      <t>セイ</t>
    </rPh>
    <rPh sb="33" eb="34">
      <t>モト</t>
    </rPh>
    <rPh sb="38" eb="39">
      <t>ツチ</t>
    </rPh>
    <rPh sb="44" eb="49">
      <t>ゲンカガクヒリョウ</t>
    </rPh>
    <rPh sb="51" eb="56">
      <t>ゲンカガクノウヤク</t>
    </rPh>
    <rPh sb="57" eb="59">
      <t>サイバイ</t>
    </rPh>
    <rPh sb="60" eb="61">
      <t>オコナ</t>
    </rPh>
    <rPh sb="70" eb="74">
      <t>タイヒセヨウ</t>
    </rPh>
    <rPh sb="75" eb="77">
      <t>ゲンジョウ</t>
    </rPh>
    <rPh sb="86" eb="88">
      <t>モクヒョウ</t>
    </rPh>
    <rPh sb="105" eb="109">
      <t>タイヒセヨウ</t>
    </rPh>
    <rPh sb="112" eb="116">
      <t>カガクヒリョウ</t>
    </rPh>
    <rPh sb="116" eb="117">
      <t>ゲン</t>
    </rPh>
    <rPh sb="119" eb="121">
      <t>カンコウ</t>
    </rPh>
    <rPh sb="131" eb="133">
      <t>モクヒョウ</t>
    </rPh>
    <rPh sb="167" eb="169">
      <t>ゲンジョウ</t>
    </rPh>
    <rPh sb="169" eb="173">
      <t>カンコウキジュン</t>
    </rPh>
    <rPh sb="174" eb="176">
      <t>モクヒョウ</t>
    </rPh>
    <rPh sb="176" eb="179">
      <t>サッキンザイ</t>
    </rPh>
    <rPh sb="180" eb="183">
      <t>サッチュウザイ</t>
    </rPh>
    <rPh sb="183" eb="184">
      <t>カク</t>
    </rPh>
    <rPh sb="185" eb="186">
      <t>カイ</t>
    </rPh>
    <rPh sb="186" eb="187">
      <t>ゲン</t>
    </rPh>
    <phoneticPr fontId="1"/>
  </si>
  <si>
    <t>↓転機用</t>
    <rPh sb="1" eb="4">
      <t>テンキヨウ</t>
    </rPh>
    <phoneticPr fontId="1"/>
  </si>
  <si>
    <t>　　　環境負荷低減事業活動の類型</t>
    <rPh sb="3" eb="5">
      <t>カンキョウ</t>
    </rPh>
    <rPh sb="5" eb="7">
      <t>フカ</t>
    </rPh>
    <rPh sb="7" eb="9">
      <t>テイゲン</t>
    </rPh>
    <rPh sb="9" eb="11">
      <t>ジギョウ</t>
    </rPh>
    <rPh sb="11" eb="13">
      <t>カツドウ</t>
    </rPh>
    <rPh sb="14" eb="16">
      <t>ルイケイ</t>
    </rPh>
    <phoneticPr fontId="1"/>
  </si>
  <si>
    <t>活動の類型</t>
    <rPh sb="0" eb="2">
      <t>カツドウ</t>
    </rPh>
    <rPh sb="3" eb="5">
      <t>ルイケイ</t>
    </rPh>
    <phoneticPr fontId="1"/>
  </si>
  <si>
    <t>a</t>
  </si>
  <si>
    <t>a</t>
    <phoneticPr fontId="1"/>
  </si>
  <si>
    <t>b</t>
  </si>
  <si>
    <t>b</t>
    <phoneticPr fontId="1"/>
  </si>
  <si>
    <t>c</t>
    <phoneticPr fontId="1"/>
  </si>
  <si>
    <t>d</t>
    <phoneticPr fontId="1"/>
  </si>
  <si>
    <t>e</t>
    <phoneticPr fontId="1"/>
  </si>
  <si>
    <t>f</t>
    <phoneticPr fontId="1"/>
  </si>
  <si>
    <t>g</t>
    <phoneticPr fontId="1"/>
  </si>
  <si>
    <t>h</t>
    <phoneticPr fontId="1"/>
  </si>
  <si>
    <t>有機質資材の施用による土づくり及び化学肥料・化学農薬の使用減少</t>
  </si>
  <si>
    <t>温室効果ガスの排出の量の削減</t>
  </si>
  <si>
    <t>土壌を使用しない栽培技術の実施及び化学肥料・化学農薬の使用減少</t>
  </si>
  <si>
    <t>家畜のふん尿に含まれる窒素、燐その他の環境への負荷の原因となる物質の量の減少</t>
  </si>
  <si>
    <t>餌料の投与等により流出する窒素、燐その他の環境への負荷の原因となる物質の量の減少</t>
  </si>
  <si>
    <t>土壌炭素貯留に資する土壌改良資材の農地又は採草放牧地への施用</t>
  </si>
  <si>
    <t>化学肥料・化学農薬の使用減少と併せて行う生物多様性の保全</t>
  </si>
  <si>
    <t>↓転記用</t>
    <rPh sb="1" eb="4">
      <t>テンキヨウ</t>
    </rPh>
    <phoneticPr fontId="1"/>
  </si>
  <si>
    <t>生分解性ﾌﾟﾗｽﾁｯｸ資材の使用その他の取組によるﾌﾟﾗｽﾁｯｸの排出若しくは流出の抑制又は化石資源由来のﾌﾟﾗｽﾁｯｸの使用量削減</t>
    <phoneticPr fontId="1"/>
  </si>
  <si>
    <t>内容</t>
    <rPh sb="0" eb="2">
      <t>ナイヨウ</t>
    </rPh>
    <phoneticPr fontId="1"/>
  </si>
  <si>
    <t>（別記様式第１号　別添２）</t>
    <rPh sb="1" eb="3">
      <t>ベッキ</t>
    </rPh>
    <rPh sb="3" eb="5">
      <t>ヨウシキ</t>
    </rPh>
    <rPh sb="5" eb="6">
      <t>ダイ</t>
    </rPh>
    <rPh sb="7" eb="8">
      <t>ゴウ</t>
    </rPh>
    <rPh sb="9" eb="11">
      <t>ベッテン</t>
    </rPh>
    <phoneticPr fontId="1"/>
  </si>
  <si>
    <t>農林・普及ｺｰﾄﾞ</t>
    <rPh sb="0" eb="2">
      <t>ノウリン</t>
    </rPh>
    <rPh sb="3" eb="5">
      <t>フキュウ</t>
    </rPh>
    <phoneticPr fontId="1"/>
  </si>
  <si>
    <t>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</si>
</sst>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m/d;@"/>
  </numFmts>
  <fonts count="28">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9"/>
      <color theme="1"/>
      <name val="ＭＳ 明朝"/>
      <family val="1"/>
      <charset val="128"/>
    </font>
    <font>
      <sz val="12"/>
      <color rgb="FF0070C0"/>
      <name val="ＭＳ 明朝"/>
      <family val="1"/>
      <charset val="128"/>
    </font>
    <font>
      <sz val="11"/>
      <color rgb="FF0070C0"/>
      <name val="ＭＳ 明朝"/>
      <family val="1"/>
      <charset val="128"/>
    </font>
    <font>
      <b/>
      <sz val="11"/>
      <color theme="1"/>
      <name val="ＭＳ 明朝"/>
      <family val="1"/>
      <charset val="128"/>
    </font>
    <font>
      <u/>
      <sz val="11"/>
      <color theme="1"/>
      <name val="ＭＳ 明朝"/>
      <family val="1"/>
      <charset val="128"/>
    </font>
    <font>
      <sz val="12"/>
      <color theme="8"/>
      <name val="ＭＳ 明朝"/>
      <family val="1"/>
      <charset val="128"/>
    </font>
    <font>
      <sz val="9"/>
      <color theme="8"/>
      <name val="ＭＳ 明朝"/>
      <family val="1"/>
      <charset val="128"/>
    </font>
    <font>
      <u/>
      <sz val="11"/>
      <color theme="8"/>
      <name val="ＭＳ 明朝"/>
      <family val="1"/>
      <charset val="128"/>
    </font>
    <font>
      <b/>
      <sz val="12"/>
      <color theme="1"/>
      <name val="ＭＳ 明朝"/>
      <family val="1"/>
      <charset val="128"/>
    </font>
    <font>
      <b/>
      <sz val="8"/>
      <color theme="1"/>
      <name val="ＭＳ 明朝"/>
      <family val="1"/>
      <charset val="128"/>
    </font>
    <font>
      <sz val="8"/>
      <color theme="1"/>
      <name val="ＭＳ 明朝"/>
      <family val="1"/>
      <charset val="128"/>
    </font>
    <font>
      <u/>
      <sz val="12"/>
      <color theme="1"/>
      <name val="ＭＳ 明朝"/>
      <family val="1"/>
      <charset val="128"/>
    </font>
    <font>
      <sz val="16"/>
      <color rgb="FF000000"/>
      <name val="ＭＳ ゴシック"/>
      <family val="3"/>
      <charset val="128"/>
    </font>
    <font>
      <sz val="10"/>
      <color rgb="FF000000"/>
      <name val="ＭＳ ゴシック"/>
      <family val="3"/>
      <charset val="128"/>
    </font>
    <font>
      <sz val="9"/>
      <color rgb="FF000000"/>
      <name val="ＭＳ ゴシック"/>
      <family val="3"/>
      <charset val="128"/>
    </font>
    <font>
      <sz val="8"/>
      <color rgb="FF000000"/>
      <name val="ＭＳ ゴシック"/>
      <family val="3"/>
      <charset val="128"/>
    </font>
    <font>
      <sz val="9"/>
      <color theme="1"/>
      <name val="ＭＳ Ｐゴシック"/>
      <family val="2"/>
      <charset val="128"/>
      <scheme val="minor"/>
    </font>
    <font>
      <sz val="11"/>
      <color rgb="FF000000"/>
      <name val="ＭＳ ゴシック"/>
      <family val="3"/>
      <charset val="128"/>
    </font>
    <font>
      <sz val="14"/>
      <color rgb="FF000000"/>
      <name val="ＭＳ ゴシック"/>
      <family val="3"/>
      <charset val="128"/>
    </font>
    <font>
      <sz val="10"/>
      <color theme="1"/>
      <name val="ＭＳ Ｐゴシック"/>
      <family val="2"/>
      <charset val="128"/>
      <scheme val="minor"/>
    </font>
    <font>
      <u/>
      <sz val="11"/>
      <color theme="10"/>
      <name val="ＭＳ Ｐゴシック"/>
      <family val="2"/>
      <charset val="128"/>
      <scheme val="minor"/>
    </font>
    <font>
      <sz val="12"/>
      <color indexed="81"/>
      <name val="MS P ゴシック"/>
      <family val="3"/>
      <charset val="128"/>
    </font>
    <font>
      <b/>
      <sz val="9"/>
      <color theme="1"/>
      <name val="ＭＳ 明朝"/>
      <family val="1"/>
      <charset val="128"/>
    </font>
    <font>
      <sz val="6"/>
      <color rgb="FF000000"/>
      <name val="ＭＳ ゴシック"/>
      <family val="3"/>
      <charset val="128"/>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15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xf>
    <xf numFmtId="0" fontId="3" fillId="0" borderId="1" xfId="0" applyFont="1" applyBorder="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2"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5" fillId="0" borderId="4" xfId="0" applyFont="1" applyBorder="1">
      <alignment vertical="center"/>
    </xf>
    <xf numFmtId="0" fontId="3" fillId="0" borderId="1" xfId="0" applyFont="1" applyBorder="1" applyAlignment="1">
      <alignment horizontal="left" vertical="center" wrapText="1"/>
    </xf>
    <xf numFmtId="0" fontId="3" fillId="0" borderId="0" xfId="0" applyFont="1" applyAlignment="1">
      <alignment horizontal="left" vertical="top"/>
    </xf>
    <xf numFmtId="0" fontId="2" fillId="0" borderId="0" xfId="0" applyFont="1" applyAlignment="1">
      <alignment horizontal="center" vertical="center" wrapText="1"/>
    </xf>
    <xf numFmtId="0" fontId="3" fillId="2" borderId="1" xfId="0" applyFont="1" applyFill="1" applyBorder="1">
      <alignment vertical="center"/>
    </xf>
    <xf numFmtId="0" fontId="3" fillId="2" borderId="1" xfId="0" applyFont="1" applyFill="1" applyBorder="1" applyAlignment="1">
      <alignment horizontal="center" vertical="center"/>
    </xf>
    <xf numFmtId="0" fontId="8" fillId="0" borderId="0" xfId="0" applyFont="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vertical="center" wrapText="1"/>
    </xf>
    <xf numFmtId="0" fontId="2" fillId="0" borderId="0" xfId="0" applyFont="1" applyAlignment="1">
      <alignment vertical="center" wrapText="1"/>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2" fillId="0" borderId="0" xfId="0" applyFont="1" applyAlignment="1">
      <alignment horizontal="left" vertical="center" wrapText="1"/>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7" fillId="0" borderId="0" xfId="0" applyFont="1" applyAlignment="1">
      <alignment horizontal="left" vertical="center"/>
    </xf>
    <xf numFmtId="0" fontId="3" fillId="0" borderId="7" xfId="0" applyFont="1" applyBorder="1">
      <alignment vertical="center"/>
    </xf>
    <xf numFmtId="0" fontId="3" fillId="0" borderId="5" xfId="0" applyFont="1" applyBorder="1">
      <alignment vertical="center"/>
    </xf>
    <xf numFmtId="0" fontId="3" fillId="0" borderId="1" xfId="0" applyFont="1" applyBorder="1" applyAlignment="1">
      <alignment vertical="center" shrinkToFit="1"/>
    </xf>
    <xf numFmtId="0" fontId="3" fillId="0" borderId="1" xfId="0" applyFont="1" applyBorder="1" applyAlignment="1">
      <alignment horizontal="center" vertical="center" shrinkToFit="1"/>
    </xf>
    <xf numFmtId="0" fontId="3" fillId="3" borderId="0" xfId="0" applyFont="1" applyFill="1">
      <alignment vertical="center"/>
    </xf>
    <xf numFmtId="0" fontId="3" fillId="3" borderId="1" xfId="0" applyFont="1" applyFill="1" applyBorder="1">
      <alignment vertical="center"/>
    </xf>
    <xf numFmtId="0" fontId="3" fillId="3" borderId="1" xfId="0" applyFont="1" applyFill="1" applyBorder="1" applyAlignment="1">
      <alignment vertical="center" wrapText="1"/>
    </xf>
    <xf numFmtId="0" fontId="6" fillId="0" borderId="0" xfId="0" applyFont="1" applyAlignment="1">
      <alignment horizontal="right" vertical="center"/>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15" fillId="0" borderId="0" xfId="0" applyFont="1" applyAlignment="1">
      <alignment horizontal="center" vertical="center"/>
    </xf>
    <xf numFmtId="0" fontId="5" fillId="0" borderId="0" xfId="0" applyFont="1" applyAlignment="1">
      <alignment vertical="center" shrinkToFit="1"/>
    </xf>
    <xf numFmtId="0" fontId="6" fillId="0" borderId="0" xfId="0" applyFont="1" applyAlignment="1">
      <alignment vertical="center" shrinkToFi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shrinkToFit="1"/>
    </xf>
    <xf numFmtId="0" fontId="12" fillId="0" borderId="1" xfId="0" applyFont="1" applyBorder="1" applyAlignment="1">
      <alignment vertical="center" wrapText="1"/>
    </xf>
    <xf numFmtId="0" fontId="7" fillId="0" borderId="1" xfId="0" applyFont="1" applyBorder="1" applyAlignment="1">
      <alignment vertical="center" wrapText="1"/>
    </xf>
    <xf numFmtId="0" fontId="16" fillId="0" borderId="0" xfId="0" applyFont="1" applyAlignment="1">
      <alignment vertical="top"/>
    </xf>
    <xf numFmtId="0" fontId="17" fillId="0" borderId="1" xfId="0" applyFont="1" applyBorder="1" applyAlignment="1">
      <alignment horizontal="center" vertical="top"/>
    </xf>
    <xf numFmtId="0" fontId="18" fillId="0" borderId="1" xfId="0" applyFont="1" applyBorder="1" applyAlignment="1">
      <alignment horizontal="center" vertical="center" shrinkToFit="1"/>
    </xf>
    <xf numFmtId="0" fontId="18" fillId="0" borderId="1" xfId="0" applyFont="1" applyBorder="1" applyAlignment="1">
      <alignment horizontal="center" vertical="center"/>
    </xf>
    <xf numFmtId="0" fontId="21" fillId="0" borderId="1" xfId="0" applyFont="1" applyBorder="1" applyAlignment="1">
      <alignment vertical="center" shrinkToFit="1"/>
    </xf>
    <xf numFmtId="14" fontId="21" fillId="0" borderId="1" xfId="0" applyNumberFormat="1" applyFont="1" applyBorder="1" applyAlignment="1">
      <alignment vertical="center" shrinkToFit="1"/>
    </xf>
    <xf numFmtId="0" fontId="21" fillId="0" borderId="0" xfId="0" applyFont="1">
      <alignment vertical="center"/>
    </xf>
    <xf numFmtId="0" fontId="22" fillId="0" borderId="0" xfId="0" applyFont="1">
      <alignment vertical="center"/>
    </xf>
    <xf numFmtId="0" fontId="17" fillId="0" borderId="0" xfId="0" applyFont="1">
      <alignment vertical="center"/>
    </xf>
    <xf numFmtId="0" fontId="23" fillId="0" borderId="0" xfId="0" applyFont="1">
      <alignment vertical="center"/>
    </xf>
    <xf numFmtId="0" fontId="18" fillId="0" borderId="0" xfId="0" applyFont="1" applyAlignment="1">
      <alignment horizontal="center" vertical="center"/>
    </xf>
    <xf numFmtId="0" fontId="20" fillId="0" borderId="0" xfId="0" applyFont="1">
      <alignment vertical="center"/>
    </xf>
    <xf numFmtId="177" fontId="21" fillId="0" borderId="1" xfId="0" applyNumberFormat="1" applyFont="1" applyBorder="1" applyAlignment="1">
      <alignment vertical="center" shrinkToFit="1"/>
    </xf>
    <xf numFmtId="0" fontId="24" fillId="0" borderId="1" xfId="1" applyBorder="1" applyAlignment="1">
      <alignment vertical="center" shrinkToFit="1"/>
    </xf>
    <xf numFmtId="0" fontId="3" fillId="0" borderId="1"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6" fillId="0" borderId="0" xfId="0" quotePrefix="1" applyFont="1">
      <alignment vertical="center"/>
    </xf>
    <xf numFmtId="0" fontId="7" fillId="0" borderId="0" xfId="0" applyFont="1">
      <alignment vertical="center"/>
    </xf>
    <xf numFmtId="0" fontId="3" fillId="0" borderId="1" xfId="0" quotePrefix="1" applyFont="1" applyBorder="1">
      <alignment vertical="center"/>
    </xf>
    <xf numFmtId="0" fontId="3" fillId="0" borderId="1" xfId="0" applyFont="1" applyBorder="1" applyAlignment="1">
      <alignment horizontal="left" vertical="center" shrinkToFit="1"/>
    </xf>
    <xf numFmtId="1" fontId="3" fillId="2" borderId="1" xfId="0" applyNumberFormat="1" applyFont="1" applyFill="1" applyBorder="1" applyAlignment="1">
      <alignment horizontal="center" vertical="center"/>
    </xf>
    <xf numFmtId="0" fontId="3" fillId="4"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0" xfId="0" applyFont="1" applyFill="1">
      <alignment vertical="center"/>
    </xf>
    <xf numFmtId="0" fontId="2" fillId="4" borderId="0" xfId="0" applyFont="1" applyFill="1" applyAlignment="1">
      <alignment horizontal="center" vertical="center"/>
    </xf>
    <xf numFmtId="0" fontId="2" fillId="4" borderId="0" xfId="0" applyFont="1" applyFill="1" applyAlignment="1">
      <alignment horizontal="center" vertical="center" wrapText="1"/>
    </xf>
    <xf numFmtId="0" fontId="14" fillId="4" borderId="0" xfId="0" applyFont="1" applyFill="1">
      <alignment vertical="center"/>
    </xf>
    <xf numFmtId="0" fontId="3" fillId="4" borderId="1" xfId="0" applyFont="1" applyFill="1" applyBorder="1" applyAlignment="1">
      <alignment vertical="center" shrinkToFit="1"/>
    </xf>
    <xf numFmtId="0" fontId="4" fillId="4" borderId="0" xfId="0" applyFont="1" applyFill="1" applyAlignment="1">
      <alignment horizontal="center" vertical="center"/>
    </xf>
    <xf numFmtId="14" fontId="3" fillId="4" borderId="1" xfId="0" applyNumberFormat="1" applyFont="1" applyFill="1" applyBorder="1" applyAlignment="1">
      <alignment vertical="center" shrinkToFit="1"/>
    </xf>
    <xf numFmtId="0" fontId="3" fillId="4" borderId="0" xfId="0" applyFont="1" applyFill="1" applyAlignment="1">
      <alignment horizontal="center" vertical="center" wrapText="1"/>
    </xf>
    <xf numFmtId="0" fontId="3" fillId="4" borderId="1" xfId="0" applyFont="1" applyFill="1" applyBorder="1" applyAlignment="1">
      <alignment vertical="center" wrapText="1"/>
    </xf>
    <xf numFmtId="0" fontId="21" fillId="0" borderId="1" xfId="0" applyFont="1" applyBorder="1" applyAlignment="1">
      <alignment horizontal="center" vertical="center" shrinkToFit="1"/>
    </xf>
    <xf numFmtId="0" fontId="16" fillId="0" borderId="0" xfId="0" applyFont="1" applyFill="1" applyAlignment="1">
      <alignment vertical="top"/>
    </xf>
    <xf numFmtId="0" fontId="16" fillId="0" borderId="0" xfId="0" applyFont="1" applyFill="1" applyAlignment="1">
      <alignment horizontal="center" vertical="top"/>
    </xf>
    <xf numFmtId="0" fontId="18" fillId="0" borderId="1" xfId="0" applyFont="1" applyFill="1" applyBorder="1" applyAlignment="1">
      <alignment horizontal="center" vertical="center" shrinkToFit="1"/>
    </xf>
    <xf numFmtId="0" fontId="21" fillId="0" borderId="1" xfId="0" applyFont="1" applyFill="1" applyBorder="1" applyAlignment="1">
      <alignment vertical="center" shrinkToFit="1"/>
    </xf>
    <xf numFmtId="0" fontId="27" fillId="0" borderId="1" xfId="0" applyFont="1" applyFill="1" applyBorder="1" applyAlignment="1">
      <alignment vertical="center" wrapText="1"/>
    </xf>
    <xf numFmtId="0" fontId="21" fillId="0" borderId="0" xfId="0" applyFont="1" applyFill="1">
      <alignment vertical="center"/>
    </xf>
    <xf numFmtId="0" fontId="0" fillId="0" borderId="0" xfId="0" applyFill="1">
      <alignment vertical="center"/>
    </xf>
    <xf numFmtId="0" fontId="2" fillId="0" borderId="0" xfId="0" applyFont="1" applyAlignment="1">
      <alignment vertical="center" shrinkToFit="1"/>
    </xf>
    <xf numFmtId="0" fontId="3" fillId="0" borderId="0" xfId="0" applyFont="1" applyAlignment="1">
      <alignment horizontal="left" vertical="top" wrapText="1"/>
    </xf>
    <xf numFmtId="0" fontId="3" fillId="0" borderId="0" xfId="0" applyFont="1" applyAlignment="1">
      <alignment horizontal="left" vertical="top"/>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15" fillId="0" borderId="0" xfId="0" applyFont="1" applyAlignment="1">
      <alignment horizontal="center" vertical="center" shrinkToFit="1"/>
    </xf>
    <xf numFmtId="0" fontId="5" fillId="0" borderId="6" xfId="0" applyFont="1" applyBorder="1" applyAlignment="1">
      <alignment horizontal="left" vertical="center"/>
    </xf>
    <xf numFmtId="0" fontId="5" fillId="0" borderId="4" xfId="0" applyFont="1" applyBorder="1" applyAlignment="1">
      <alignment horizontal="left" vertical="center"/>
    </xf>
    <xf numFmtId="0" fontId="4" fillId="2" borderId="1" xfId="0" applyFont="1" applyFill="1" applyBorder="1" applyAlignment="1">
      <alignment horizontal="center" vertical="center" wrapText="1"/>
    </xf>
    <xf numFmtId="176" fontId="26" fillId="0" borderId="8" xfId="0" applyNumberFormat="1" applyFont="1" applyBorder="1" applyAlignment="1">
      <alignment horizontal="center" vertical="center" wrapText="1"/>
    </xf>
    <xf numFmtId="176" fontId="26" fillId="0" borderId="9" xfId="0" applyNumberFormat="1" applyFont="1" applyBorder="1" applyAlignment="1">
      <alignment horizontal="center" vertical="center" wrapText="1"/>
    </xf>
    <xf numFmtId="176" fontId="26" fillId="0" borderId="10" xfId="0" applyNumberFormat="1" applyFont="1" applyBorder="1" applyAlignment="1">
      <alignment horizontal="center" vertical="center" wrapText="1"/>
    </xf>
    <xf numFmtId="176" fontId="26" fillId="0" borderId="11"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4" fillId="0" borderId="0" xfId="0" applyFont="1" applyAlignment="1">
      <alignment horizontal="left" vertical="top"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2" fillId="4" borderId="1" xfId="0" applyFont="1" applyFill="1" applyBorder="1" applyAlignment="1">
      <alignment horizontal="left" vertical="center" shrinkToFit="1"/>
    </xf>
    <xf numFmtId="0" fontId="2" fillId="0" borderId="1" xfId="0" applyFont="1" applyBorder="1" applyAlignment="1">
      <alignment horizontal="left" vertical="center" wrapText="1"/>
    </xf>
    <xf numFmtId="0" fontId="12" fillId="0" borderId="1" xfId="0" applyFont="1" applyBorder="1" applyAlignment="1">
      <alignment horizontal="center" vertical="center" shrinkToFit="1"/>
    </xf>
    <xf numFmtId="0" fontId="12" fillId="0" borderId="1" xfId="0" applyFont="1" applyBorder="1" applyAlignment="1">
      <alignment horizontal="center" vertical="center" wrapText="1" shrinkToFit="1"/>
    </xf>
    <xf numFmtId="0" fontId="2" fillId="4" borderId="4" xfId="0" applyFont="1" applyFill="1" applyBorder="1" applyAlignment="1">
      <alignment horizontal="center" vertical="center"/>
    </xf>
    <xf numFmtId="0" fontId="17" fillId="7" borderId="1" xfId="0" applyFont="1" applyFill="1" applyBorder="1" applyAlignment="1">
      <alignment horizontal="center" vertical="top"/>
    </xf>
    <xf numFmtId="0" fontId="17" fillId="0" borderId="1" xfId="0" applyFont="1" applyBorder="1" applyAlignment="1">
      <alignment horizontal="center" vertical="center"/>
    </xf>
    <xf numFmtId="0" fontId="18" fillId="0" borderId="1" xfId="0" applyFont="1" applyBorder="1" applyAlignment="1">
      <alignment horizontal="center" vertical="center" shrinkToFit="1"/>
    </xf>
    <xf numFmtId="0" fontId="18" fillId="0" borderId="3" xfId="0" applyFont="1" applyBorder="1" applyAlignment="1">
      <alignment horizontal="center" vertical="center" wrapText="1" shrinkToFit="1"/>
    </xf>
    <xf numFmtId="0" fontId="18" fillId="0" borderId="2" xfId="0" applyFont="1" applyBorder="1" applyAlignment="1">
      <alignment horizontal="center" vertical="center" wrapText="1" shrinkToFit="1"/>
    </xf>
    <xf numFmtId="0" fontId="18" fillId="0" borderId="3" xfId="0" applyFont="1" applyBorder="1" applyAlignment="1">
      <alignment horizontal="center" vertical="center" shrinkToFit="1"/>
    </xf>
    <xf numFmtId="0" fontId="18" fillId="0" borderId="2" xfId="0" applyFont="1" applyBorder="1" applyAlignment="1">
      <alignment horizontal="center" vertical="center" shrinkToFit="1"/>
    </xf>
    <xf numFmtId="0" fontId="17" fillId="0" borderId="1" xfId="0" applyFont="1" applyBorder="1" applyAlignment="1">
      <alignment horizontal="center" vertical="top"/>
    </xf>
    <xf numFmtId="0" fontId="17" fillId="4" borderId="1" xfId="0" applyFont="1" applyFill="1" applyBorder="1" applyAlignment="1">
      <alignment horizontal="center" vertical="top"/>
    </xf>
    <xf numFmtId="0" fontId="17" fillId="5" borderId="1" xfId="0" applyFont="1" applyFill="1" applyBorder="1" applyAlignment="1">
      <alignment horizontal="center" vertical="top"/>
    </xf>
    <xf numFmtId="0" fontId="17" fillId="8" borderId="1" xfId="0" applyFont="1" applyFill="1" applyBorder="1" applyAlignment="1">
      <alignment horizontal="center" vertical="top"/>
    </xf>
    <xf numFmtId="0" fontId="17" fillId="2" borderId="1" xfId="0" applyFont="1" applyFill="1" applyBorder="1" applyAlignment="1">
      <alignment horizontal="center" vertical="top"/>
    </xf>
    <xf numFmtId="0" fontId="17" fillId="6" borderId="1" xfId="0" applyFont="1" applyFill="1" applyBorder="1" applyAlignment="1">
      <alignment horizontal="center" vertical="top"/>
    </xf>
    <xf numFmtId="0" fontId="19" fillId="0" borderId="3" xfId="0" applyFont="1" applyBorder="1" applyAlignment="1">
      <alignment horizontal="center" vertical="center" wrapText="1" shrinkToFit="1"/>
    </xf>
    <xf numFmtId="0" fontId="19" fillId="0" borderId="2" xfId="0" applyFont="1" applyBorder="1" applyAlignment="1">
      <alignment horizontal="center" vertical="center" shrinkToFit="1"/>
    </xf>
    <xf numFmtId="0" fontId="18" fillId="0" borderId="1" xfId="0" applyFont="1" applyBorder="1" applyAlignment="1">
      <alignment horizontal="center" vertical="center" wrapText="1" shrinkToFit="1"/>
    </xf>
    <xf numFmtId="0" fontId="18" fillId="0" borderId="7" xfId="0" applyFont="1" applyBorder="1" applyAlignment="1">
      <alignment horizontal="center" vertical="center" shrinkToFit="1"/>
    </xf>
    <xf numFmtId="0" fontId="18" fillId="0" borderId="5" xfId="0" applyFont="1" applyBorder="1" applyAlignment="1">
      <alignment horizontal="center" vertical="center" shrinkToFit="1"/>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21" fillId="0" borderId="0" xfId="0" applyFont="1">
      <alignment vertical="center"/>
    </xf>
    <xf numFmtId="0" fontId="18" fillId="0" borderId="3" xfId="0" applyFont="1" applyBorder="1" applyAlignment="1">
      <alignment horizontal="center" vertical="top" wrapText="1"/>
    </xf>
    <xf numFmtId="0" fontId="18" fillId="0" borderId="2" xfId="0" applyFont="1" applyBorder="1" applyAlignment="1">
      <alignment horizontal="center" vertical="top" wrapText="1"/>
    </xf>
    <xf numFmtId="0" fontId="20" fillId="0" borderId="1" xfId="0" applyFont="1" applyBorder="1" applyAlignment="1">
      <alignment horizontal="center" vertical="center"/>
    </xf>
    <xf numFmtId="0" fontId="18" fillId="0" borderId="1" xfId="0" applyFont="1" applyFill="1" applyBorder="1" applyAlignment="1">
      <alignment horizontal="center" vertical="center" wrapText="1" shrinkToFit="1"/>
    </xf>
    <xf numFmtId="0" fontId="18" fillId="0" borderId="1"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nourinnv@yahoo.co.jp" TargetMode="External"/><Relationship Id="rId3" Type="http://schemas.openxmlformats.org/officeDocument/2006/relationships/hyperlink" Target="mailto:nourinnv@yahoo.co.jp" TargetMode="External"/><Relationship Id="rId7" Type="http://schemas.openxmlformats.org/officeDocument/2006/relationships/hyperlink" Target="mailto:fukushima7@gmail.com" TargetMode="External"/><Relationship Id="rId2" Type="http://schemas.openxmlformats.org/officeDocument/2006/relationships/hyperlink" Target="mailto:fukushima7@gmail.com" TargetMode="External"/><Relationship Id="rId1" Type="http://schemas.openxmlformats.org/officeDocument/2006/relationships/hyperlink" Target="mailto:kankyou01@ezweb.ne.jp7" TargetMode="External"/><Relationship Id="rId6" Type="http://schemas.openxmlformats.org/officeDocument/2006/relationships/hyperlink" Target="mailto:kankyou01@ezweb.ne.jp7" TargetMode="External"/><Relationship Id="rId11" Type="http://schemas.openxmlformats.org/officeDocument/2006/relationships/printerSettings" Target="../printerSettings/printerSettings1.bin"/><Relationship Id="rId5" Type="http://schemas.openxmlformats.org/officeDocument/2006/relationships/hyperlink" Target="mailto:natanasi@momo.com" TargetMode="External"/><Relationship Id="rId10" Type="http://schemas.openxmlformats.org/officeDocument/2006/relationships/hyperlink" Target="mailto:natanasi@momo.com" TargetMode="External"/><Relationship Id="rId4" Type="http://schemas.openxmlformats.org/officeDocument/2006/relationships/hyperlink" Target="mailto:shienn@mail.com" TargetMode="External"/><Relationship Id="rId9" Type="http://schemas.openxmlformats.org/officeDocument/2006/relationships/hyperlink" Target="mailto:shienn@mail.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Z25"/>
  <sheetViews>
    <sheetView tabSelected="1" view="pageBreakPreview" zoomScale="80" zoomScaleNormal="100" zoomScaleSheetLayoutView="80" workbookViewId="0">
      <pane xSplit="3" ySplit="10" topLeftCell="D11" activePane="bottomRight" state="frozen"/>
      <selection pane="topRight" activeCell="D1" sqref="D1"/>
      <selection pane="bottomLeft" activeCell="A11" sqref="A11"/>
      <selection pane="bottomRight" activeCell="I6" sqref="I6"/>
    </sheetView>
  </sheetViews>
  <sheetFormatPr defaultColWidth="9" defaultRowHeight="13.2"/>
  <cols>
    <col min="1" max="1" width="2" style="2" customWidth="1"/>
    <col min="2" max="2" width="6.21875" style="2" customWidth="1"/>
    <col min="3" max="3" width="17.77734375" style="2" customWidth="1"/>
    <col min="4" max="4" width="19.44140625" style="2" customWidth="1"/>
    <col min="5" max="5" width="14.88671875" style="2" customWidth="1"/>
    <col min="6" max="6" width="20.6640625" style="2" customWidth="1"/>
    <col min="7" max="7" width="22.88671875" style="2" customWidth="1"/>
    <col min="8" max="8" width="26.77734375" style="2" customWidth="1"/>
    <col min="9" max="9" width="20.6640625" style="2" customWidth="1"/>
    <col min="10" max="10" width="6.44140625" style="2" customWidth="1"/>
    <col min="11" max="12" width="8.109375" style="2" bestFit="1" customWidth="1"/>
    <col min="13" max="13" width="8.109375" style="2" customWidth="1"/>
    <col min="14" max="14" width="8" style="2" customWidth="1"/>
    <col min="15" max="15" width="13.88671875" style="2" bestFit="1" customWidth="1"/>
    <col min="16" max="16" width="12.44140625" style="2" customWidth="1"/>
    <col min="17" max="17" width="9.44140625" style="2" bestFit="1" customWidth="1"/>
    <col min="18" max="19" width="9" style="2"/>
    <col min="20" max="20" width="3.88671875" style="2" bestFit="1" customWidth="1"/>
    <col min="21" max="22" width="9" style="2" customWidth="1"/>
    <col min="23" max="23" width="6" style="2" bestFit="1" customWidth="1"/>
    <col min="24" max="24" width="8.44140625" style="2" bestFit="1" customWidth="1"/>
    <col min="25" max="25" width="16.109375" style="2" bestFit="1" customWidth="1"/>
    <col min="26" max="26" width="22" style="2" bestFit="1" customWidth="1"/>
    <col min="27" max="16384" width="9" style="2"/>
  </cols>
  <sheetData>
    <row r="1" spans="1:26" ht="14.4">
      <c r="A1" s="9" t="s">
        <v>100</v>
      </c>
      <c r="B1" s="1"/>
      <c r="C1" s="1"/>
      <c r="D1" s="1"/>
      <c r="E1" s="1"/>
      <c r="F1" s="1"/>
      <c r="I1" s="37" t="s">
        <v>86</v>
      </c>
      <c r="J1" s="37"/>
      <c r="K1" s="10"/>
      <c r="L1" s="106" t="s">
        <v>222</v>
      </c>
      <c r="M1" s="106"/>
      <c r="N1" s="38">
        <v>23</v>
      </c>
      <c r="O1" s="9" t="s">
        <v>25</v>
      </c>
      <c r="P1" s="10" t="s">
        <v>285</v>
      </c>
      <c r="Q1" s="65" t="s">
        <v>286</v>
      </c>
      <c r="T1" s="66" t="s">
        <v>230</v>
      </c>
      <c r="U1" s="66"/>
      <c r="V1" s="66" t="s">
        <v>231</v>
      </c>
      <c r="W1" s="18" t="s">
        <v>29</v>
      </c>
      <c r="X1" s="18" t="s">
        <v>30</v>
      </c>
      <c r="Y1" s="66" t="s">
        <v>93</v>
      </c>
      <c r="Z1" s="29" t="s">
        <v>82</v>
      </c>
    </row>
    <row r="2" spans="1:26" ht="14.4">
      <c r="A2" s="1"/>
      <c r="B2" s="1"/>
      <c r="C2" s="1"/>
      <c r="D2" s="1"/>
      <c r="E2" s="1"/>
      <c r="F2" s="1"/>
      <c r="I2" s="37" t="s">
        <v>86</v>
      </c>
      <c r="J2" s="37"/>
      <c r="K2" s="10"/>
      <c r="L2" s="9"/>
      <c r="M2" s="9"/>
      <c r="N2" s="39">
        <v>4</v>
      </c>
      <c r="O2" s="10" t="s">
        <v>26</v>
      </c>
      <c r="P2" s="10"/>
      <c r="Q2" s="10"/>
      <c r="T2" s="67" t="s">
        <v>99</v>
      </c>
      <c r="U2" s="2" t="s">
        <v>182</v>
      </c>
      <c r="V2" s="4" t="s">
        <v>233</v>
      </c>
      <c r="W2" s="4" t="s">
        <v>20</v>
      </c>
      <c r="X2" s="4" t="s">
        <v>21</v>
      </c>
      <c r="Y2" s="4" t="s">
        <v>94</v>
      </c>
      <c r="Z2" s="4" t="s">
        <v>78</v>
      </c>
    </row>
    <row r="3" spans="1:26" ht="14.4">
      <c r="A3" s="1"/>
      <c r="B3" s="1" t="s">
        <v>27</v>
      </c>
      <c r="C3" s="1"/>
      <c r="D3" s="1"/>
      <c r="E3" s="1"/>
      <c r="F3" s="1"/>
      <c r="I3" s="37" t="s">
        <v>86</v>
      </c>
      <c r="J3" s="37"/>
      <c r="K3" s="10"/>
      <c r="L3" s="107" t="s">
        <v>14</v>
      </c>
      <c r="M3" s="107"/>
      <c r="N3" s="110" t="s">
        <v>104</v>
      </c>
      <c r="O3" s="110"/>
      <c r="P3" s="110"/>
      <c r="Q3" s="110"/>
      <c r="T3" s="67" t="s">
        <v>169</v>
      </c>
      <c r="U3" s="2" t="s">
        <v>183</v>
      </c>
      <c r="W3" s="4" t="s">
        <v>28</v>
      </c>
      <c r="X3" s="4" t="s">
        <v>31</v>
      </c>
      <c r="Y3" s="4" t="s">
        <v>95</v>
      </c>
      <c r="Z3" s="4" t="s">
        <v>80</v>
      </c>
    </row>
    <row r="4" spans="1:26" ht="14.4">
      <c r="A4" s="1"/>
      <c r="B4" s="1"/>
      <c r="C4" s="1"/>
      <c r="D4" s="1"/>
      <c r="E4" s="1"/>
      <c r="F4" s="1"/>
      <c r="I4" s="37" t="s">
        <v>86</v>
      </c>
      <c r="J4" s="37"/>
      <c r="K4" s="10"/>
      <c r="L4" s="107" t="s">
        <v>16</v>
      </c>
      <c r="M4" s="107"/>
      <c r="N4" s="109" t="s">
        <v>105</v>
      </c>
      <c r="O4" s="109"/>
      <c r="P4" s="109"/>
      <c r="Q4" s="109"/>
      <c r="T4" s="67" t="s">
        <v>170</v>
      </c>
      <c r="U4" s="2" t="s">
        <v>184</v>
      </c>
      <c r="W4" s="30"/>
      <c r="X4" s="4" t="s">
        <v>101</v>
      </c>
      <c r="Y4" s="31" t="s">
        <v>80</v>
      </c>
      <c r="Z4" s="31" t="s">
        <v>83</v>
      </c>
    </row>
    <row r="5" spans="1:26" ht="14.4">
      <c r="A5" s="1"/>
      <c r="B5" s="1"/>
      <c r="C5" s="108" t="s">
        <v>76</v>
      </c>
      <c r="D5" s="108"/>
      <c r="E5" s="40" t="s">
        <v>80</v>
      </c>
      <c r="F5" s="8"/>
      <c r="G5" s="1"/>
      <c r="H5" s="1"/>
      <c r="I5" s="1"/>
      <c r="J5" s="1"/>
      <c r="K5" s="23"/>
      <c r="L5" s="22"/>
      <c r="M5" s="22"/>
      <c r="N5" s="24"/>
      <c r="O5" s="24"/>
      <c r="T5" s="67" t="s">
        <v>171</v>
      </c>
      <c r="U5" s="2" t="s">
        <v>185</v>
      </c>
      <c r="X5" s="4" t="s">
        <v>102</v>
      </c>
      <c r="Y5" s="31" t="s">
        <v>83</v>
      </c>
    </row>
    <row r="6" spans="1:26" ht="14.4">
      <c r="A6" s="1"/>
      <c r="B6" s="1"/>
      <c r="C6" s="1"/>
      <c r="D6" s="1"/>
      <c r="E6" s="1"/>
      <c r="F6" s="1"/>
      <c r="G6" s="1"/>
      <c r="H6" s="1"/>
      <c r="I6" s="1"/>
      <c r="J6" s="1"/>
      <c r="L6" s="1"/>
      <c r="M6" s="1"/>
      <c r="T6" s="67" t="s">
        <v>172</v>
      </c>
      <c r="U6" s="2" t="s">
        <v>186</v>
      </c>
      <c r="X6" s="4" t="s">
        <v>103</v>
      </c>
    </row>
    <row r="7" spans="1:26" ht="14.4">
      <c r="A7" s="1" t="s">
        <v>15</v>
      </c>
      <c r="B7" s="1"/>
      <c r="C7" s="1"/>
      <c r="D7" s="1"/>
      <c r="E7" s="1"/>
      <c r="F7" s="1"/>
      <c r="G7" s="1"/>
      <c r="H7" s="1"/>
      <c r="I7" s="1"/>
      <c r="J7" s="1"/>
      <c r="K7" s="1"/>
      <c r="L7" s="1"/>
      <c r="M7" s="1"/>
      <c r="T7" s="67" t="s">
        <v>173</v>
      </c>
      <c r="U7" s="2" t="s">
        <v>187</v>
      </c>
    </row>
    <row r="8" spans="1:26" ht="14.4">
      <c r="A8" s="1"/>
      <c r="B8" s="1"/>
      <c r="C8" s="1"/>
      <c r="D8" s="76" t="s">
        <v>107</v>
      </c>
      <c r="E8" s="1"/>
      <c r="F8" s="1"/>
      <c r="G8" s="1"/>
      <c r="H8" s="1"/>
      <c r="I8" s="1"/>
      <c r="J8" s="19" t="s">
        <v>106</v>
      </c>
      <c r="K8" s="19" t="s">
        <v>106</v>
      </c>
      <c r="L8" s="19" t="s">
        <v>106</v>
      </c>
      <c r="M8" s="19" t="s">
        <v>106</v>
      </c>
      <c r="N8" s="19" t="s">
        <v>106</v>
      </c>
      <c r="O8" s="78" t="s">
        <v>109</v>
      </c>
      <c r="Q8" s="78" t="s">
        <v>108</v>
      </c>
      <c r="T8" s="67" t="s">
        <v>174</v>
      </c>
      <c r="U8" s="2" t="s">
        <v>188</v>
      </c>
    </row>
    <row r="9" spans="1:26" ht="14.25" customHeight="1">
      <c r="A9" s="1"/>
      <c r="B9" s="93" t="s">
        <v>0</v>
      </c>
      <c r="C9" s="44" t="s">
        <v>74</v>
      </c>
      <c r="D9" s="44" t="s">
        <v>74</v>
      </c>
      <c r="E9" s="100" t="s">
        <v>91</v>
      </c>
      <c r="F9" s="100"/>
      <c r="G9" s="95" t="s">
        <v>2</v>
      </c>
      <c r="H9" s="96"/>
      <c r="I9" s="97"/>
      <c r="J9" s="93" t="s">
        <v>168</v>
      </c>
      <c r="K9" s="93" t="s">
        <v>32</v>
      </c>
      <c r="L9" s="93" t="s">
        <v>33</v>
      </c>
      <c r="M9" s="101" t="s">
        <v>92</v>
      </c>
      <c r="N9" s="104" t="s">
        <v>81</v>
      </c>
      <c r="O9" s="102" t="s">
        <v>34</v>
      </c>
      <c r="P9" s="102" t="s">
        <v>84</v>
      </c>
      <c r="Q9" s="98" t="s">
        <v>85</v>
      </c>
      <c r="T9" s="67" t="s">
        <v>175</v>
      </c>
      <c r="U9" s="2" t="s">
        <v>189</v>
      </c>
    </row>
    <row r="10" spans="1:26" ht="30" customHeight="1">
      <c r="A10" s="1"/>
      <c r="B10" s="94"/>
      <c r="C10" s="45" t="s">
        <v>75</v>
      </c>
      <c r="D10" s="45" t="s">
        <v>73</v>
      </c>
      <c r="E10" s="43" t="s">
        <v>89</v>
      </c>
      <c r="F10" s="43" t="s">
        <v>90</v>
      </c>
      <c r="G10" s="43" t="s">
        <v>3</v>
      </c>
      <c r="H10" s="43" t="s">
        <v>4</v>
      </c>
      <c r="I10" s="27" t="s">
        <v>110</v>
      </c>
      <c r="J10" s="94"/>
      <c r="K10" s="94"/>
      <c r="L10" s="94"/>
      <c r="M10" s="94"/>
      <c r="N10" s="105"/>
      <c r="O10" s="103"/>
      <c r="P10" s="103"/>
      <c r="Q10" s="99"/>
      <c r="T10" s="67" t="s">
        <v>176</v>
      </c>
      <c r="U10" s="2" t="s">
        <v>190</v>
      </c>
    </row>
    <row r="11" spans="1:26" ht="30" customHeight="1">
      <c r="B11" s="3">
        <v>1</v>
      </c>
      <c r="C11" s="32" t="s">
        <v>55</v>
      </c>
      <c r="D11" s="77" t="str">
        <f>PHONETIC(C11)</f>
        <v>ダンタイコウセイイン１</v>
      </c>
      <c r="E11" s="32" t="s">
        <v>211</v>
      </c>
      <c r="F11" s="32" t="s">
        <v>196</v>
      </c>
      <c r="G11" s="68" t="s">
        <v>234</v>
      </c>
      <c r="H11" s="62" t="s">
        <v>201</v>
      </c>
      <c r="I11" s="32" t="s">
        <v>206</v>
      </c>
      <c r="J11" s="33"/>
      <c r="K11" s="63" t="s">
        <v>20</v>
      </c>
      <c r="L11" s="33" t="s">
        <v>102</v>
      </c>
      <c r="M11" s="33" t="s">
        <v>79</v>
      </c>
      <c r="N11" s="33" t="s">
        <v>77</v>
      </c>
      <c r="O11" s="77" t="str">
        <f>$Q$1&amp;"-"&amp;TEXT($N$1,"00")&amp;"-"&amp;TEXT($N$2,"00")&amp;"-"&amp;TEXT(B11,"000")&amp;IF(L11="再認定1",-1,IF(L11="再認定2",-2,IF(L11="再認定3",-3,"")))</f>
        <v>01-23-04-001-2</v>
      </c>
      <c r="P11" s="32"/>
      <c r="Q11" s="79">
        <f ca="1">TODAY()</f>
        <v>45168</v>
      </c>
      <c r="T11" s="67" t="s">
        <v>177</v>
      </c>
      <c r="U11" s="2" t="s">
        <v>191</v>
      </c>
    </row>
    <row r="12" spans="1:26" ht="30" customHeight="1">
      <c r="B12" s="3">
        <v>2</v>
      </c>
      <c r="C12" s="32" t="s">
        <v>56</v>
      </c>
      <c r="D12" s="77" t="str">
        <f t="shared" ref="D12:D20" si="0">PHONETIC(C12)</f>
        <v>ダンタイコウセイイン２</v>
      </c>
      <c r="E12" s="32" t="s">
        <v>223</v>
      </c>
      <c r="F12" s="32" t="s">
        <v>197</v>
      </c>
      <c r="G12" s="32" t="s">
        <v>235</v>
      </c>
      <c r="H12" s="62" t="s">
        <v>202</v>
      </c>
      <c r="I12" s="32" t="s">
        <v>207</v>
      </c>
      <c r="J12" s="33"/>
      <c r="K12" s="63" t="s">
        <v>20</v>
      </c>
      <c r="L12" s="33" t="s">
        <v>31</v>
      </c>
      <c r="M12" s="33" t="s">
        <v>95</v>
      </c>
      <c r="N12" s="33" t="s">
        <v>77</v>
      </c>
      <c r="O12" s="77" t="str">
        <f t="shared" ref="O12:O20" si="1">$Q$1&amp;"-"&amp;TEXT($N$1,"00")&amp;"-"&amp;TEXT($N$2,"00")&amp;"-"&amp;TEXT(B12,"000")&amp;IF(L12="再認定1",-1,IF(L12="再認定2",-2,IF(L12="再認定3",-3,"")))</f>
        <v>01-23-04-002</v>
      </c>
      <c r="P12" s="32"/>
      <c r="Q12" s="79">
        <f t="shared" ref="Q12:Q20" ca="1" si="2">TODAY()</f>
        <v>45168</v>
      </c>
      <c r="T12" s="67" t="s">
        <v>178</v>
      </c>
      <c r="U12" s="2" t="s">
        <v>192</v>
      </c>
    </row>
    <row r="13" spans="1:26" ht="30" customHeight="1">
      <c r="B13" s="3">
        <v>3</v>
      </c>
      <c r="C13" s="32" t="s">
        <v>57</v>
      </c>
      <c r="D13" s="77" t="str">
        <f t="shared" si="0"/>
        <v>ダンタイコウセイイン３</v>
      </c>
      <c r="E13" s="32" t="s">
        <v>224</v>
      </c>
      <c r="F13" s="32" t="s">
        <v>198</v>
      </c>
      <c r="G13" s="32" t="s">
        <v>236</v>
      </c>
      <c r="H13" s="62" t="s">
        <v>203</v>
      </c>
      <c r="I13" s="32" t="s">
        <v>208</v>
      </c>
      <c r="J13" s="33"/>
      <c r="K13" s="63" t="s">
        <v>20</v>
      </c>
      <c r="L13" s="33" t="s">
        <v>101</v>
      </c>
      <c r="M13" s="33" t="s">
        <v>79</v>
      </c>
      <c r="N13" s="33" t="s">
        <v>79</v>
      </c>
      <c r="O13" s="77" t="str">
        <f t="shared" si="1"/>
        <v>01-23-04-003-1</v>
      </c>
      <c r="P13" s="32"/>
      <c r="Q13" s="79">
        <f t="shared" ca="1" si="2"/>
        <v>45168</v>
      </c>
      <c r="T13" s="67" t="s">
        <v>179</v>
      </c>
      <c r="U13" s="2" t="s">
        <v>193</v>
      </c>
    </row>
    <row r="14" spans="1:26" ht="30" customHeight="1">
      <c r="B14" s="3">
        <v>4</v>
      </c>
      <c r="C14" s="32" t="s">
        <v>58</v>
      </c>
      <c r="D14" s="77" t="str">
        <f t="shared" si="0"/>
        <v>ダンタイコウセイイン４</v>
      </c>
      <c r="E14" s="32" t="s">
        <v>225</v>
      </c>
      <c r="F14" s="32" t="s">
        <v>199</v>
      </c>
      <c r="G14" s="32" t="s">
        <v>237</v>
      </c>
      <c r="H14" s="62" t="s">
        <v>204</v>
      </c>
      <c r="I14" s="32" t="s">
        <v>209</v>
      </c>
      <c r="J14" s="33" t="s">
        <v>232</v>
      </c>
      <c r="K14" s="63" t="s">
        <v>20</v>
      </c>
      <c r="L14" s="33" t="s">
        <v>21</v>
      </c>
      <c r="M14" s="33" t="s">
        <v>83</v>
      </c>
      <c r="N14" s="33" t="s">
        <v>83</v>
      </c>
      <c r="O14" s="77" t="str">
        <f t="shared" si="1"/>
        <v>01-23-04-004</v>
      </c>
      <c r="P14" s="32"/>
      <c r="Q14" s="79">
        <f t="shared" ca="1" si="2"/>
        <v>45168</v>
      </c>
      <c r="T14" s="67" t="s">
        <v>180</v>
      </c>
      <c r="U14" s="2" t="s">
        <v>194</v>
      </c>
    </row>
    <row r="15" spans="1:26" ht="30" customHeight="1">
      <c r="B15" s="3">
        <v>5</v>
      </c>
      <c r="C15" s="32" t="s">
        <v>59</v>
      </c>
      <c r="D15" s="77" t="str">
        <f t="shared" si="0"/>
        <v>ダンタイコウセイイン５</v>
      </c>
      <c r="E15" s="32" t="s">
        <v>226</v>
      </c>
      <c r="F15" s="32" t="s">
        <v>200</v>
      </c>
      <c r="G15" s="32" t="s">
        <v>238</v>
      </c>
      <c r="H15" s="62" t="s">
        <v>205</v>
      </c>
      <c r="I15" s="32" t="s">
        <v>210</v>
      </c>
      <c r="J15" s="33"/>
      <c r="K15" s="63" t="s">
        <v>20</v>
      </c>
      <c r="L15" s="33" t="s">
        <v>31</v>
      </c>
      <c r="M15" s="33" t="s">
        <v>94</v>
      </c>
      <c r="N15" s="33" t="s">
        <v>77</v>
      </c>
      <c r="O15" s="77" t="str">
        <f t="shared" si="1"/>
        <v>01-23-04-005</v>
      </c>
      <c r="P15" s="32"/>
      <c r="Q15" s="79">
        <f t="shared" ca="1" si="2"/>
        <v>45168</v>
      </c>
      <c r="T15" s="67" t="s">
        <v>181</v>
      </c>
      <c r="U15" s="2" t="s">
        <v>195</v>
      </c>
    </row>
    <row r="16" spans="1:26" ht="30" customHeight="1">
      <c r="B16" s="3">
        <v>6</v>
      </c>
      <c r="C16" s="32" t="s">
        <v>60</v>
      </c>
      <c r="D16" s="77" t="str">
        <f t="shared" si="0"/>
        <v>ダンタイコウセイイン６</v>
      </c>
      <c r="E16" s="32" t="s">
        <v>227</v>
      </c>
      <c r="F16" s="32" t="s">
        <v>212</v>
      </c>
      <c r="G16" s="32" t="s">
        <v>239</v>
      </c>
      <c r="H16" s="62" t="s">
        <v>201</v>
      </c>
      <c r="I16" s="32" t="s">
        <v>217</v>
      </c>
      <c r="J16" s="33"/>
      <c r="K16" s="63" t="s">
        <v>20</v>
      </c>
      <c r="L16" s="33" t="s">
        <v>102</v>
      </c>
      <c r="M16" s="33" t="s">
        <v>94</v>
      </c>
      <c r="N16" s="33" t="s">
        <v>79</v>
      </c>
      <c r="O16" s="77" t="str">
        <f t="shared" si="1"/>
        <v>01-23-04-006-2</v>
      </c>
      <c r="P16" s="32"/>
      <c r="Q16" s="79">
        <f t="shared" ca="1" si="2"/>
        <v>45168</v>
      </c>
    </row>
    <row r="17" spans="1:17" ht="30" customHeight="1">
      <c r="B17" s="3">
        <v>7</v>
      </c>
      <c r="C17" s="32" t="s">
        <v>61</v>
      </c>
      <c r="D17" s="77" t="str">
        <f t="shared" si="0"/>
        <v>ダンタイコウセイイン７</v>
      </c>
      <c r="E17" s="32" t="s">
        <v>228</v>
      </c>
      <c r="F17" s="32" t="s">
        <v>213</v>
      </c>
      <c r="G17" s="32" t="s">
        <v>240</v>
      </c>
      <c r="H17" s="62" t="s">
        <v>202</v>
      </c>
      <c r="I17" s="32" t="s">
        <v>218</v>
      </c>
      <c r="J17" s="33"/>
      <c r="K17" s="63" t="s">
        <v>20</v>
      </c>
      <c r="L17" s="33" t="s">
        <v>101</v>
      </c>
      <c r="M17" s="33" t="s">
        <v>79</v>
      </c>
      <c r="N17" s="33" t="s">
        <v>83</v>
      </c>
      <c r="O17" s="77" t="str">
        <f t="shared" si="1"/>
        <v>01-23-04-007-1</v>
      </c>
      <c r="P17" s="32"/>
      <c r="Q17" s="79">
        <f t="shared" ca="1" si="2"/>
        <v>45168</v>
      </c>
    </row>
    <row r="18" spans="1:17" ht="30" customHeight="1">
      <c r="B18" s="3">
        <v>8</v>
      </c>
      <c r="C18" s="32" t="s">
        <v>62</v>
      </c>
      <c r="D18" s="77" t="str">
        <f t="shared" si="0"/>
        <v>ダンタイコウセイイン８</v>
      </c>
      <c r="E18" s="32" t="s">
        <v>229</v>
      </c>
      <c r="F18" s="32" t="s">
        <v>214</v>
      </c>
      <c r="G18" s="32" t="s">
        <v>241</v>
      </c>
      <c r="H18" s="62" t="s">
        <v>203</v>
      </c>
      <c r="I18" s="32" t="s">
        <v>219</v>
      </c>
      <c r="J18" s="33"/>
      <c r="K18" s="63" t="s">
        <v>20</v>
      </c>
      <c r="L18" s="33" t="s">
        <v>103</v>
      </c>
      <c r="M18" s="33" t="s">
        <v>95</v>
      </c>
      <c r="N18" s="33" t="s">
        <v>77</v>
      </c>
      <c r="O18" s="77" t="str">
        <f t="shared" si="1"/>
        <v>01-23-04-008-3</v>
      </c>
      <c r="P18" s="32"/>
      <c r="Q18" s="79">
        <f t="shared" ca="1" si="2"/>
        <v>45168</v>
      </c>
    </row>
    <row r="19" spans="1:17" ht="30" customHeight="1">
      <c r="B19" s="3">
        <v>9</v>
      </c>
      <c r="C19" s="32" t="s">
        <v>63</v>
      </c>
      <c r="D19" s="77" t="str">
        <f t="shared" si="0"/>
        <v>ダンタイコウセイイン９</v>
      </c>
      <c r="E19" s="32" t="s">
        <v>211</v>
      </c>
      <c r="F19" s="32" t="s">
        <v>215</v>
      </c>
      <c r="G19" s="32" t="s">
        <v>242</v>
      </c>
      <c r="H19" s="62" t="s">
        <v>204</v>
      </c>
      <c r="I19" s="32" t="s">
        <v>220</v>
      </c>
      <c r="J19" s="33"/>
      <c r="K19" s="63" t="s">
        <v>20</v>
      </c>
      <c r="L19" s="33" t="s">
        <v>31</v>
      </c>
      <c r="M19" s="33" t="s">
        <v>95</v>
      </c>
      <c r="N19" s="33" t="s">
        <v>79</v>
      </c>
      <c r="O19" s="77" t="str">
        <f t="shared" si="1"/>
        <v>01-23-04-009</v>
      </c>
      <c r="P19" s="32"/>
      <c r="Q19" s="79">
        <f t="shared" ca="1" si="2"/>
        <v>45168</v>
      </c>
    </row>
    <row r="20" spans="1:17" ht="30" customHeight="1">
      <c r="B20" s="3">
        <v>10</v>
      </c>
      <c r="C20" s="32" t="s">
        <v>64</v>
      </c>
      <c r="D20" s="77" t="str">
        <f t="shared" si="0"/>
        <v>ダンタイコウセイイン１０</v>
      </c>
      <c r="E20" s="32" t="s">
        <v>226</v>
      </c>
      <c r="F20" s="32" t="s">
        <v>216</v>
      </c>
      <c r="G20" s="32" t="s">
        <v>243</v>
      </c>
      <c r="H20" s="62" t="s">
        <v>205</v>
      </c>
      <c r="I20" s="32" t="s">
        <v>221</v>
      </c>
      <c r="J20" s="33"/>
      <c r="K20" s="63" t="s">
        <v>20</v>
      </c>
      <c r="L20" s="33" t="s">
        <v>21</v>
      </c>
      <c r="M20" s="33" t="s">
        <v>83</v>
      </c>
      <c r="N20" s="33" t="s">
        <v>83</v>
      </c>
      <c r="O20" s="77" t="str">
        <f t="shared" si="1"/>
        <v>01-23-04-010</v>
      </c>
      <c r="P20" s="32"/>
      <c r="Q20" s="79">
        <f t="shared" ca="1" si="2"/>
        <v>45168</v>
      </c>
    </row>
    <row r="22" spans="1:17">
      <c r="A22" s="91" t="s">
        <v>88</v>
      </c>
      <c r="B22" s="92"/>
      <c r="C22" s="92"/>
      <c r="D22" s="92"/>
      <c r="E22" s="92"/>
      <c r="F22" s="92"/>
      <c r="G22" s="92"/>
      <c r="H22" s="92"/>
      <c r="I22" s="92"/>
      <c r="J22" s="92"/>
      <c r="K22" s="92"/>
      <c r="L22" s="92"/>
      <c r="M22" s="13"/>
    </row>
    <row r="23" spans="1:17">
      <c r="A23" s="92"/>
      <c r="B23" s="92"/>
      <c r="C23" s="92"/>
      <c r="D23" s="92"/>
      <c r="E23" s="92"/>
      <c r="F23" s="92"/>
      <c r="G23" s="92"/>
      <c r="H23" s="92"/>
      <c r="I23" s="92"/>
      <c r="J23" s="92"/>
      <c r="K23" s="92"/>
      <c r="L23" s="92"/>
      <c r="M23" s="13"/>
    </row>
    <row r="24" spans="1:17">
      <c r="A24" s="92"/>
      <c r="B24" s="92"/>
      <c r="C24" s="92"/>
      <c r="D24" s="92"/>
      <c r="E24" s="92"/>
      <c r="F24" s="92"/>
      <c r="G24" s="92"/>
      <c r="H24" s="92"/>
      <c r="I24" s="92"/>
      <c r="J24" s="92"/>
      <c r="K24" s="92"/>
      <c r="L24" s="92"/>
      <c r="M24" s="13"/>
    </row>
    <row r="25" spans="1:17" ht="51.75" customHeight="1">
      <c r="A25" s="92"/>
      <c r="B25" s="92"/>
      <c r="C25" s="92"/>
      <c r="D25" s="92"/>
      <c r="E25" s="92"/>
      <c r="F25" s="92"/>
      <c r="G25" s="92"/>
      <c r="H25" s="92"/>
      <c r="I25" s="92"/>
      <c r="J25" s="92"/>
      <c r="K25" s="92"/>
      <c r="L25" s="92"/>
      <c r="M25" s="13"/>
    </row>
  </sheetData>
  <mergeCells count="18">
    <mergeCell ref="L1:M1"/>
    <mergeCell ref="L3:M3"/>
    <mergeCell ref="L4:M4"/>
    <mergeCell ref="C5:D5"/>
    <mergeCell ref="N4:Q4"/>
    <mergeCell ref="N3:Q3"/>
    <mergeCell ref="Q9:Q10"/>
    <mergeCell ref="E9:F9"/>
    <mergeCell ref="M9:M10"/>
    <mergeCell ref="O9:O10"/>
    <mergeCell ref="N9:N10"/>
    <mergeCell ref="P9:P10"/>
    <mergeCell ref="J9:J10"/>
    <mergeCell ref="A22:L25"/>
    <mergeCell ref="B9:B10"/>
    <mergeCell ref="G9:I9"/>
    <mergeCell ref="K9:K10"/>
    <mergeCell ref="L9:L10"/>
  </mergeCells>
  <phoneticPr fontId="1"/>
  <dataValidations count="6">
    <dataValidation type="list" allowBlank="1" showInputMessage="1" showErrorMessage="1" sqref="N11:N20">
      <formula1>$Z$2:$Z$4</formula1>
    </dataValidation>
    <dataValidation type="list" allowBlank="1" showInputMessage="1" showErrorMessage="1" sqref="M11:M20">
      <formula1>$Y$2:$Y$5</formula1>
    </dataValidation>
    <dataValidation type="list" allowBlank="1" showInputMessage="1" showErrorMessage="1" sqref="L11:L20">
      <formula1>$X$2:$X$6</formula1>
    </dataValidation>
    <dataValidation type="list" allowBlank="1" showInputMessage="1" showErrorMessage="1" sqref="Q1">
      <formula1>$T$2:$T$15</formula1>
    </dataValidation>
    <dataValidation type="list" allowBlank="1" showInputMessage="1" showErrorMessage="1" sqref="K11:K20">
      <formula1>$W$2:$W$3</formula1>
    </dataValidation>
    <dataValidation type="list" allowBlank="1" showInputMessage="1" showErrorMessage="1" sqref="J11:J20">
      <formula1>$V$2:$V$3</formula1>
    </dataValidation>
  </dataValidations>
  <hyperlinks>
    <hyperlink ref="H11" r:id="rId1"/>
    <hyperlink ref="H12" r:id="rId2"/>
    <hyperlink ref="H13" r:id="rId3"/>
    <hyperlink ref="H14" r:id="rId4"/>
    <hyperlink ref="H15" r:id="rId5"/>
    <hyperlink ref="H16" r:id="rId6"/>
    <hyperlink ref="H17" r:id="rId7"/>
    <hyperlink ref="H18" r:id="rId8"/>
    <hyperlink ref="H19" r:id="rId9"/>
    <hyperlink ref="H20" r:id="rId10"/>
  </hyperlinks>
  <pageMargins left="0.39370078740157483" right="0.15748031496062992" top="0.74803149606299213" bottom="0.74803149606299213" header="0.31496062992125984" footer="0.31496062992125984"/>
  <pageSetup paperSize="9" scale="61" orientation="landscape" r:id="rId11"/>
  <headerFooter>
    <oddHeader>&amp;R&amp;14[資料４]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36"/>
  <sheetViews>
    <sheetView view="pageBreakPreview" topLeftCell="A4" zoomScale="70" zoomScaleNormal="100" zoomScaleSheetLayoutView="70" workbookViewId="0">
      <selection activeCell="E12" sqref="E12"/>
    </sheetView>
  </sheetViews>
  <sheetFormatPr defaultColWidth="9" defaultRowHeight="13.2"/>
  <cols>
    <col min="1" max="1" width="2.77734375" style="2" customWidth="1"/>
    <col min="2" max="2" width="6.21875" style="2" customWidth="1"/>
    <col min="3" max="3" width="29.6640625" style="2" customWidth="1"/>
    <col min="4" max="8" width="10.109375" style="2" customWidth="1"/>
    <col min="9" max="9" width="7.44140625" style="2" bestFit="1" customWidth="1"/>
    <col min="10" max="10" width="6.33203125" style="2" customWidth="1"/>
    <col min="11" max="16384" width="9" style="2"/>
  </cols>
  <sheetData>
    <row r="1" spans="1:17" ht="14.4">
      <c r="A1" s="9" t="s">
        <v>284</v>
      </c>
      <c r="B1" s="1"/>
      <c r="C1" s="1"/>
      <c r="N1" s="2" t="s">
        <v>281</v>
      </c>
      <c r="P1" s="2" t="s">
        <v>263</v>
      </c>
      <c r="Q1" s="2" t="s">
        <v>283</v>
      </c>
    </row>
    <row r="2" spans="1:17" ht="14.4">
      <c r="D2" s="1"/>
      <c r="E2" s="37" t="s">
        <v>86</v>
      </c>
      <c r="F2" s="41" t="s">
        <v>222</v>
      </c>
      <c r="G2" s="11">
        <f>別添1!N1</f>
        <v>23</v>
      </c>
      <c r="H2" s="9" t="s">
        <v>25</v>
      </c>
      <c r="N2" s="6" t="str">
        <f>B10&amp;B11</f>
        <v>ab</v>
      </c>
      <c r="P2" s="4" t="s">
        <v>265</v>
      </c>
      <c r="Q2" s="4" t="s">
        <v>274</v>
      </c>
    </row>
    <row r="3" spans="1:17" ht="14.25" customHeight="1">
      <c r="A3" s="1"/>
      <c r="B3" s="1"/>
      <c r="C3" s="1"/>
      <c r="D3" s="1"/>
      <c r="E3" s="37" t="s">
        <v>86</v>
      </c>
      <c r="F3" s="42"/>
      <c r="G3" s="11">
        <f>別添1!N2</f>
        <v>4</v>
      </c>
      <c r="H3" s="10" t="s">
        <v>26</v>
      </c>
      <c r="I3" s="10"/>
      <c r="J3" s="10"/>
      <c r="P3" s="4" t="s">
        <v>267</v>
      </c>
      <c r="Q3" s="4" t="s">
        <v>275</v>
      </c>
    </row>
    <row r="4" spans="1:17" ht="14.4">
      <c r="A4" s="1"/>
      <c r="B4" s="1"/>
      <c r="C4" s="1"/>
      <c r="D4" s="1"/>
      <c r="E4" s="37" t="s">
        <v>86</v>
      </c>
      <c r="F4" s="41" t="s">
        <v>14</v>
      </c>
      <c r="G4" s="110" t="str">
        <f>別添1!N3</f>
        <v>JA○○●●地区○○部会</v>
      </c>
      <c r="H4" s="110"/>
      <c r="I4" s="110"/>
      <c r="J4" s="110"/>
      <c r="K4" s="110"/>
      <c r="P4" s="4" t="s">
        <v>268</v>
      </c>
      <c r="Q4" s="4" t="s">
        <v>276</v>
      </c>
    </row>
    <row r="5" spans="1:17" ht="14.4">
      <c r="A5" s="1"/>
      <c r="B5" s="1"/>
      <c r="C5" s="1"/>
      <c r="D5" s="1"/>
      <c r="E5" s="37" t="s">
        <v>86</v>
      </c>
      <c r="F5" s="41" t="s">
        <v>16</v>
      </c>
      <c r="G5" s="110" t="str">
        <f>別添1!N4</f>
        <v>○○○○</v>
      </c>
      <c r="H5" s="110"/>
      <c r="I5" s="110"/>
      <c r="J5" s="110"/>
      <c r="K5" s="110"/>
      <c r="P5" s="4" t="s">
        <v>269</v>
      </c>
      <c r="Q5" s="4" t="s">
        <v>277</v>
      </c>
    </row>
    <row r="6" spans="1:17" ht="14.4">
      <c r="A6" s="1"/>
      <c r="B6" s="1"/>
      <c r="C6" s="1"/>
      <c r="D6" s="1"/>
      <c r="P6" s="4" t="s">
        <v>270</v>
      </c>
      <c r="Q6" s="4" t="s">
        <v>278</v>
      </c>
    </row>
    <row r="7" spans="1:17" ht="14.4">
      <c r="A7" s="1"/>
      <c r="B7" s="1" t="s">
        <v>27</v>
      </c>
      <c r="C7" s="1"/>
      <c r="D7" s="1"/>
      <c r="E7" s="1"/>
      <c r="F7" s="1"/>
      <c r="P7" s="4" t="s">
        <v>271</v>
      </c>
      <c r="Q7" s="4" t="s">
        <v>279</v>
      </c>
    </row>
    <row r="8" spans="1:17" ht="14.4">
      <c r="A8" s="1"/>
      <c r="C8" s="1"/>
      <c r="D8" s="1"/>
      <c r="E8" s="1"/>
      <c r="F8" s="1"/>
      <c r="P8" s="4" t="s">
        <v>272</v>
      </c>
      <c r="Q8" s="4" t="s">
        <v>282</v>
      </c>
    </row>
    <row r="9" spans="1:17" ht="14.4">
      <c r="A9" s="1" t="s">
        <v>262</v>
      </c>
      <c r="C9" s="1"/>
      <c r="D9" s="1"/>
      <c r="E9" s="1"/>
      <c r="F9" s="1"/>
      <c r="P9" s="4" t="s">
        <v>273</v>
      </c>
      <c r="Q9" s="4" t="s">
        <v>280</v>
      </c>
    </row>
    <row r="10" spans="1:17" ht="14.4">
      <c r="A10" s="1"/>
      <c r="B10" s="4" t="s">
        <v>264</v>
      </c>
      <c r="C10" s="122" t="str">
        <f>VLOOKUP(B10,$P$2:$Q$9,2,FALSE)</f>
        <v>有機質資材の施用による土づくり及び化学肥料・化学農薬の使用減少</v>
      </c>
      <c r="D10" s="122"/>
      <c r="E10" s="122"/>
      <c r="F10" s="122"/>
      <c r="G10" s="122"/>
      <c r="H10" s="122"/>
      <c r="I10" s="122"/>
      <c r="J10" s="122"/>
      <c r="K10" s="122"/>
      <c r="P10" s="4"/>
      <c r="Q10" s="4"/>
    </row>
    <row r="11" spans="1:17" ht="14.4">
      <c r="A11" s="1"/>
      <c r="B11" s="4" t="s">
        <v>266</v>
      </c>
      <c r="C11" s="122" t="str">
        <f>VLOOKUP(B11,$P$2:$Q$9,2,FALSE)</f>
        <v>温室効果ガスの排出の量の削減</v>
      </c>
      <c r="D11" s="122"/>
      <c r="E11" s="122"/>
      <c r="F11" s="122"/>
      <c r="G11" s="122"/>
      <c r="H11" s="122"/>
      <c r="I11" s="122"/>
      <c r="J11" s="122"/>
      <c r="K11" s="122"/>
    </row>
    <row r="12" spans="1:17" ht="14.4">
      <c r="A12" s="1"/>
      <c r="C12" s="90"/>
      <c r="D12" s="90"/>
      <c r="E12" s="90"/>
      <c r="F12" s="90"/>
      <c r="G12" s="90"/>
      <c r="H12" s="90"/>
      <c r="I12" s="90"/>
      <c r="J12" s="90"/>
      <c r="K12" s="90"/>
    </row>
    <row r="13" spans="1:17" ht="14.4">
      <c r="A13" s="1" t="s">
        <v>35</v>
      </c>
      <c r="B13" s="1"/>
      <c r="C13" s="1"/>
      <c r="D13" s="1"/>
      <c r="E13" s="1"/>
      <c r="F13" s="1"/>
      <c r="N13" s="2" t="s">
        <v>261</v>
      </c>
    </row>
    <row r="14" spans="1:17" ht="81.75" customHeight="1">
      <c r="A14" s="1"/>
      <c r="B14" s="123" t="s">
        <v>260</v>
      </c>
      <c r="C14" s="123"/>
      <c r="D14" s="123"/>
      <c r="E14" s="123"/>
      <c r="F14" s="123"/>
      <c r="G14" s="123"/>
      <c r="H14" s="123"/>
      <c r="I14" s="123"/>
      <c r="J14" s="123"/>
      <c r="K14" s="123"/>
      <c r="N14" s="4" t="str">
        <f>B14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row>
    <row r="15" spans="1:17" ht="14.4">
      <c r="A15" s="1"/>
      <c r="B15" s="25"/>
      <c r="C15" s="75" t="s">
        <v>108</v>
      </c>
      <c r="D15" s="25"/>
      <c r="E15" s="25"/>
      <c r="F15" s="25"/>
      <c r="G15" s="25"/>
      <c r="H15" s="25"/>
      <c r="I15" s="75" t="s">
        <v>108</v>
      </c>
      <c r="J15" s="75" t="s">
        <v>108</v>
      </c>
      <c r="K15" s="2" t="s">
        <v>250</v>
      </c>
      <c r="L15" s="2" t="s">
        <v>250</v>
      </c>
    </row>
    <row r="16" spans="1:17" ht="14.4">
      <c r="A16" s="1"/>
      <c r="B16" s="100" t="s">
        <v>71</v>
      </c>
      <c r="C16" s="100"/>
      <c r="D16" s="100"/>
      <c r="E16" s="100"/>
      <c r="F16" s="100"/>
      <c r="G16" s="100"/>
      <c r="H16" s="100"/>
      <c r="I16" s="99" t="s">
        <v>65</v>
      </c>
      <c r="J16" s="99"/>
      <c r="K16" s="99"/>
      <c r="L16" s="99"/>
    </row>
    <row r="17" spans="2:15" ht="28.5" customHeight="1">
      <c r="B17" s="100" t="s">
        <v>0</v>
      </c>
      <c r="C17" s="100" t="s">
        <v>1</v>
      </c>
      <c r="D17" s="98" t="s">
        <v>251</v>
      </c>
      <c r="E17" s="98"/>
      <c r="F17" s="112" t="s">
        <v>252</v>
      </c>
      <c r="G17" s="113"/>
      <c r="H17" s="116" t="s">
        <v>22</v>
      </c>
      <c r="I17" s="121" t="s">
        <v>72</v>
      </c>
      <c r="J17" s="121"/>
      <c r="K17" s="121"/>
      <c r="L17" s="111" t="s">
        <v>248</v>
      </c>
    </row>
    <row r="18" spans="2:15" ht="13.5" customHeight="1">
      <c r="B18" s="100"/>
      <c r="C18" s="100"/>
      <c r="D18" s="98"/>
      <c r="E18" s="98"/>
      <c r="F18" s="114"/>
      <c r="G18" s="115"/>
      <c r="H18" s="117"/>
      <c r="I18" s="121" t="s">
        <v>54</v>
      </c>
      <c r="J18" s="121"/>
      <c r="K18" s="120" t="s">
        <v>69</v>
      </c>
      <c r="L18" s="111"/>
    </row>
    <row r="19" spans="2:15" ht="27" customHeight="1">
      <c r="B19" s="100"/>
      <c r="C19" s="100"/>
      <c r="D19" s="26" t="s">
        <v>23</v>
      </c>
      <c r="E19" s="27" t="s">
        <v>66</v>
      </c>
      <c r="F19" s="26" t="s">
        <v>67</v>
      </c>
      <c r="G19" s="27" t="s">
        <v>68</v>
      </c>
      <c r="H19" s="118"/>
      <c r="I19" s="64" t="s">
        <v>70</v>
      </c>
      <c r="J19" s="28" t="s">
        <v>17</v>
      </c>
      <c r="K19" s="120"/>
      <c r="L19" s="111"/>
      <c r="N19" s="2" t="s">
        <v>256</v>
      </c>
      <c r="O19" s="2" t="s">
        <v>257</v>
      </c>
    </row>
    <row r="20" spans="2:15" ht="27.75" customHeight="1">
      <c r="B20" s="3">
        <v>1</v>
      </c>
      <c r="C20" s="70" t="str">
        <f>別添1!C11</f>
        <v>団体構成員１</v>
      </c>
      <c r="D20" s="6">
        <v>100</v>
      </c>
      <c r="E20" s="6">
        <v>100</v>
      </c>
      <c r="F20" s="6">
        <v>20</v>
      </c>
      <c r="G20" s="6">
        <v>50</v>
      </c>
      <c r="H20" s="6" t="s">
        <v>24</v>
      </c>
      <c r="I20" s="69">
        <f>G20/E20*100</f>
        <v>50</v>
      </c>
      <c r="J20" s="16" t="str">
        <f>IF((H20="〇"),IF(I20&gt;=50,"〇","－"),"?")</f>
        <v>〇</v>
      </c>
      <c r="K20" s="15"/>
      <c r="L20" s="16" t="s">
        <v>232</v>
      </c>
      <c r="N20" s="30" t="s">
        <v>258</v>
      </c>
      <c r="O20" s="4" t="s">
        <v>258</v>
      </c>
    </row>
    <row r="21" spans="2:15" ht="27.75" customHeight="1">
      <c r="B21" s="3">
        <v>2</v>
      </c>
      <c r="C21" s="70" t="str">
        <f>別添1!C12</f>
        <v>団体構成員２</v>
      </c>
      <c r="D21" s="6">
        <v>100</v>
      </c>
      <c r="E21" s="6">
        <v>120</v>
      </c>
      <c r="F21" s="6">
        <v>0</v>
      </c>
      <c r="G21" s="6">
        <v>100</v>
      </c>
      <c r="H21" s="6" t="s">
        <v>24</v>
      </c>
      <c r="I21" s="69">
        <f t="shared" ref="I21:I29" si="0">G21/E21*100</f>
        <v>83.333333333333343</v>
      </c>
      <c r="J21" s="16" t="str">
        <f t="shared" ref="J21:J29" si="1">IF((H21="〇"),IF(I21&gt;=50,"〇","－"),"?")</f>
        <v>〇</v>
      </c>
      <c r="K21" s="15"/>
      <c r="L21" s="16" t="s">
        <v>232</v>
      </c>
      <c r="N21" s="30" t="s">
        <v>259</v>
      </c>
      <c r="O21" s="4" t="s">
        <v>259</v>
      </c>
    </row>
    <row r="22" spans="2:15" ht="27.75" customHeight="1">
      <c r="B22" s="3">
        <v>3</v>
      </c>
      <c r="C22" s="70" t="str">
        <f>別添1!C13</f>
        <v>団体構成員３</v>
      </c>
      <c r="D22" s="6">
        <v>100</v>
      </c>
      <c r="E22" s="6">
        <v>120</v>
      </c>
      <c r="F22" s="6">
        <v>0</v>
      </c>
      <c r="G22" s="6">
        <v>54</v>
      </c>
      <c r="H22" s="6" t="s">
        <v>24</v>
      </c>
      <c r="I22" s="69">
        <f t="shared" si="0"/>
        <v>45</v>
      </c>
      <c r="J22" s="16" t="str">
        <f t="shared" si="1"/>
        <v>－</v>
      </c>
      <c r="K22" s="15"/>
      <c r="L22" s="16" t="s">
        <v>232</v>
      </c>
      <c r="O22" s="4"/>
    </row>
    <row r="23" spans="2:15" ht="27.75" customHeight="1">
      <c r="B23" s="3">
        <v>4</v>
      </c>
      <c r="C23" s="70" t="str">
        <f>別添1!C14</f>
        <v>団体構成員４</v>
      </c>
      <c r="D23" s="6">
        <v>400</v>
      </c>
      <c r="E23" s="6">
        <v>500</v>
      </c>
      <c r="F23" s="6">
        <v>50</v>
      </c>
      <c r="G23" s="6">
        <v>200</v>
      </c>
      <c r="H23" s="6" t="s">
        <v>24</v>
      </c>
      <c r="I23" s="69">
        <f t="shared" si="0"/>
        <v>40</v>
      </c>
      <c r="J23" s="16" t="str">
        <f t="shared" si="1"/>
        <v>－</v>
      </c>
      <c r="K23" s="15"/>
      <c r="L23" s="16" t="s">
        <v>232</v>
      </c>
    </row>
    <row r="24" spans="2:15" ht="27.75" customHeight="1">
      <c r="B24" s="3">
        <v>5</v>
      </c>
      <c r="C24" s="70" t="str">
        <f>別添1!C15</f>
        <v>団体構成員５</v>
      </c>
      <c r="D24" s="6">
        <v>500</v>
      </c>
      <c r="E24" s="6">
        <v>500</v>
      </c>
      <c r="F24" s="6">
        <v>100</v>
      </c>
      <c r="G24" s="6">
        <v>200</v>
      </c>
      <c r="H24" s="6" t="s">
        <v>24</v>
      </c>
      <c r="I24" s="69">
        <f t="shared" si="0"/>
        <v>40</v>
      </c>
      <c r="J24" s="16" t="str">
        <f t="shared" si="1"/>
        <v>－</v>
      </c>
      <c r="K24" s="15"/>
      <c r="L24" s="16" t="s">
        <v>232</v>
      </c>
    </row>
    <row r="25" spans="2:15" ht="27.75" customHeight="1">
      <c r="B25" s="3">
        <v>6</v>
      </c>
      <c r="C25" s="70" t="str">
        <f>別添1!C16</f>
        <v>団体構成員６</v>
      </c>
      <c r="D25" s="6">
        <v>2000</v>
      </c>
      <c r="E25" s="6">
        <v>5000</v>
      </c>
      <c r="F25" s="6">
        <v>1000</v>
      </c>
      <c r="G25" s="6">
        <v>3000</v>
      </c>
      <c r="H25" s="6" t="s">
        <v>24</v>
      </c>
      <c r="I25" s="69">
        <f t="shared" si="0"/>
        <v>60</v>
      </c>
      <c r="J25" s="16" t="str">
        <f t="shared" si="1"/>
        <v>〇</v>
      </c>
      <c r="K25" s="15"/>
      <c r="L25" s="16" t="s">
        <v>232</v>
      </c>
    </row>
    <row r="26" spans="2:15" ht="27.75" customHeight="1">
      <c r="B26" s="3">
        <v>7</v>
      </c>
      <c r="C26" s="70" t="str">
        <f>別添1!C17</f>
        <v>団体構成員７</v>
      </c>
      <c r="D26" s="6">
        <v>100</v>
      </c>
      <c r="E26" s="6">
        <v>200</v>
      </c>
      <c r="F26" s="6">
        <v>300</v>
      </c>
      <c r="G26" s="6">
        <v>120</v>
      </c>
      <c r="H26" s="6" t="s">
        <v>24</v>
      </c>
      <c r="I26" s="69">
        <f t="shared" si="0"/>
        <v>60</v>
      </c>
      <c r="J26" s="16" t="str">
        <f t="shared" si="1"/>
        <v>〇</v>
      </c>
      <c r="K26" s="15"/>
      <c r="L26" s="16" t="s">
        <v>232</v>
      </c>
    </row>
    <row r="27" spans="2:15" ht="27.75" customHeight="1">
      <c r="B27" s="3">
        <v>8</v>
      </c>
      <c r="C27" s="70" t="str">
        <f>別添1!C18</f>
        <v>団体構成員８</v>
      </c>
      <c r="D27" s="6">
        <v>500</v>
      </c>
      <c r="E27" s="6">
        <v>800</v>
      </c>
      <c r="F27" s="6">
        <v>150</v>
      </c>
      <c r="G27" s="6">
        <v>400</v>
      </c>
      <c r="H27" s="6" t="s">
        <v>24</v>
      </c>
      <c r="I27" s="69">
        <f t="shared" si="0"/>
        <v>50</v>
      </c>
      <c r="J27" s="16" t="str">
        <f t="shared" si="1"/>
        <v>〇</v>
      </c>
      <c r="K27" s="15"/>
      <c r="L27" s="16" t="s">
        <v>232</v>
      </c>
    </row>
    <row r="28" spans="2:15" ht="27.75" customHeight="1">
      <c r="B28" s="3">
        <v>9</v>
      </c>
      <c r="C28" s="70" t="str">
        <f>別添1!C19</f>
        <v>団体構成員９</v>
      </c>
      <c r="D28" s="6">
        <v>1500</v>
      </c>
      <c r="E28" s="6">
        <v>2000</v>
      </c>
      <c r="F28" s="6">
        <v>1000</v>
      </c>
      <c r="G28" s="6">
        <v>1200</v>
      </c>
      <c r="H28" s="6" t="s">
        <v>24</v>
      </c>
      <c r="I28" s="69">
        <f t="shared" si="0"/>
        <v>60</v>
      </c>
      <c r="J28" s="16" t="str">
        <f t="shared" si="1"/>
        <v>〇</v>
      </c>
      <c r="K28" s="15"/>
      <c r="L28" s="16" t="s">
        <v>232</v>
      </c>
    </row>
    <row r="29" spans="2:15" ht="27.75" customHeight="1">
      <c r="B29" s="3">
        <v>10</v>
      </c>
      <c r="C29" s="70" t="str">
        <f>別添1!C20</f>
        <v>団体構成員１０</v>
      </c>
      <c r="D29" s="6">
        <v>150</v>
      </c>
      <c r="E29" s="6">
        <v>250</v>
      </c>
      <c r="F29" s="6">
        <v>150</v>
      </c>
      <c r="G29" s="6">
        <v>200</v>
      </c>
      <c r="H29" s="6" t="s">
        <v>24</v>
      </c>
      <c r="I29" s="69">
        <f t="shared" si="0"/>
        <v>80</v>
      </c>
      <c r="J29" s="16" t="str">
        <f t="shared" si="1"/>
        <v>〇</v>
      </c>
      <c r="K29" s="15"/>
      <c r="L29" s="16" t="s">
        <v>232</v>
      </c>
    </row>
    <row r="30" spans="2:15" ht="26.25" customHeight="1">
      <c r="B30" s="3"/>
      <c r="C30" s="12"/>
      <c r="D30" s="4"/>
      <c r="E30" s="4"/>
      <c r="F30" s="4"/>
      <c r="G30" s="4"/>
      <c r="H30" s="4"/>
      <c r="I30" s="16"/>
      <c r="J30" s="15"/>
      <c r="K30" s="15"/>
      <c r="L30" s="15"/>
    </row>
    <row r="31" spans="2:15" ht="26.25" customHeight="1">
      <c r="B31" s="3" t="s">
        <v>5</v>
      </c>
      <c r="C31" s="6"/>
      <c r="D31" s="4"/>
      <c r="E31" s="4"/>
      <c r="F31" s="4"/>
      <c r="G31" s="4"/>
      <c r="H31" s="4"/>
      <c r="I31" s="15"/>
      <c r="J31" s="15"/>
      <c r="K31" s="15"/>
      <c r="L31" s="15"/>
    </row>
    <row r="33" spans="1:10" ht="27" customHeight="1">
      <c r="A33" s="119" t="s">
        <v>249</v>
      </c>
      <c r="B33" s="119"/>
      <c r="C33" s="119"/>
      <c r="D33" s="119"/>
      <c r="E33" s="119"/>
      <c r="F33" s="119"/>
      <c r="G33" s="119"/>
      <c r="H33" s="119"/>
      <c r="I33" s="119"/>
      <c r="J33" s="119"/>
    </row>
    <row r="34" spans="1:10" ht="27" customHeight="1">
      <c r="A34" s="119"/>
      <c r="B34" s="119"/>
      <c r="C34" s="119"/>
      <c r="D34" s="119"/>
      <c r="E34" s="119"/>
      <c r="F34" s="119"/>
      <c r="G34" s="119"/>
      <c r="H34" s="119"/>
      <c r="I34" s="119"/>
      <c r="J34" s="119"/>
    </row>
    <row r="35" spans="1:10" ht="27" customHeight="1">
      <c r="A35" s="119"/>
      <c r="B35" s="119"/>
      <c r="C35" s="119"/>
      <c r="D35" s="119"/>
      <c r="E35" s="119"/>
      <c r="F35" s="119"/>
      <c r="G35" s="119"/>
      <c r="H35" s="119"/>
      <c r="I35" s="119"/>
      <c r="J35" s="119"/>
    </row>
    <row r="36" spans="1:10" ht="27" customHeight="1">
      <c r="A36" s="119"/>
      <c r="B36" s="119"/>
      <c r="C36" s="119"/>
      <c r="D36" s="119"/>
      <c r="E36" s="119"/>
      <c r="F36" s="119"/>
      <c r="G36" s="119"/>
      <c r="H36" s="119"/>
      <c r="I36" s="119"/>
      <c r="J36" s="119"/>
    </row>
  </sheetData>
  <mergeCells count="17">
    <mergeCell ref="C10:K10"/>
    <mergeCell ref="C11:K11"/>
    <mergeCell ref="B14:K14"/>
    <mergeCell ref="G5:K5"/>
    <mergeCell ref="G4:K4"/>
    <mergeCell ref="A33:J36"/>
    <mergeCell ref="D17:E18"/>
    <mergeCell ref="K18:K19"/>
    <mergeCell ref="I18:J18"/>
    <mergeCell ref="I17:K17"/>
    <mergeCell ref="C17:C19"/>
    <mergeCell ref="B17:B19"/>
    <mergeCell ref="B16:H16"/>
    <mergeCell ref="I16:L16"/>
    <mergeCell ref="L17:L19"/>
    <mergeCell ref="F17:G18"/>
    <mergeCell ref="H17:H19"/>
  </mergeCells>
  <phoneticPr fontId="1"/>
  <dataValidations count="3">
    <dataValidation type="list" allowBlank="1" showInputMessage="1" showErrorMessage="1" sqref="K20:K29">
      <formula1>$N$20:$N$21</formula1>
    </dataValidation>
    <dataValidation type="list" allowBlank="1" showInputMessage="1" showErrorMessage="1" sqref="L20:L29">
      <formula1>$O$20:$O$22</formula1>
    </dataValidation>
    <dataValidation type="list" allowBlank="1" showInputMessage="1" showErrorMessage="1" sqref="B10:B12">
      <formula1>$P$2:$P$10</formula1>
    </dataValidation>
  </dataValidations>
  <pageMargins left="0.39370078740157483" right="0.31496062992125984" top="0.74803149606299213" bottom="0.74803149606299213" header="0.31496062992125984" footer="0.31496062992125984"/>
  <pageSetup paperSize="9" scale="81"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fitToPage="1"/>
  </sheetPr>
  <dimension ref="A1:L25"/>
  <sheetViews>
    <sheetView view="pageBreakPreview" zoomScale="81" zoomScaleNormal="100" zoomScaleSheetLayoutView="85" workbookViewId="0">
      <selection activeCell="J2" sqref="J1:J2"/>
    </sheetView>
  </sheetViews>
  <sheetFormatPr defaultColWidth="9" defaultRowHeight="13.2"/>
  <cols>
    <col min="1" max="1" width="5.109375" style="2" customWidth="1"/>
    <col min="2" max="2" width="6.21875" style="2" customWidth="1"/>
    <col min="3" max="3" width="21.21875" style="2" customWidth="1"/>
    <col min="4" max="11" width="14.44140625" style="2" customWidth="1"/>
    <col min="12" max="16384" width="9" style="2"/>
  </cols>
  <sheetData>
    <row r="1" spans="1:12" ht="14.4">
      <c r="A1" s="9" t="s">
        <v>12</v>
      </c>
      <c r="B1" s="1"/>
      <c r="C1" s="1"/>
      <c r="D1" s="1"/>
      <c r="E1" s="1"/>
      <c r="F1" s="1"/>
      <c r="G1" s="1"/>
      <c r="H1" s="37" t="s">
        <v>86</v>
      </c>
      <c r="I1" s="41" t="s">
        <v>222</v>
      </c>
      <c r="J1" s="11">
        <f>別添1!N1</f>
        <v>23</v>
      </c>
      <c r="K1" s="9" t="s">
        <v>25</v>
      </c>
      <c r="L1" s="10"/>
    </row>
    <row r="2" spans="1:12" ht="14.4">
      <c r="A2" s="1"/>
      <c r="B2" s="1"/>
      <c r="C2" s="1"/>
      <c r="D2" s="1"/>
      <c r="E2" s="1"/>
      <c r="F2" s="1"/>
      <c r="G2" s="1"/>
      <c r="H2" s="37" t="s">
        <v>86</v>
      </c>
      <c r="I2" s="9"/>
      <c r="J2" s="11">
        <f>別添1!N2</f>
        <v>4</v>
      </c>
      <c r="K2" s="10" t="s">
        <v>26</v>
      </c>
      <c r="L2" s="10"/>
    </row>
    <row r="3" spans="1:12" ht="14.4">
      <c r="A3" s="1"/>
      <c r="C3" s="1"/>
      <c r="D3" s="1"/>
      <c r="E3" s="1"/>
      <c r="F3" s="1"/>
      <c r="G3" s="1"/>
      <c r="H3" s="37" t="s">
        <v>86</v>
      </c>
      <c r="I3" s="9" t="s">
        <v>14</v>
      </c>
      <c r="J3" s="110" t="str">
        <f>別添1!N3</f>
        <v>JA○○●●地区○○部会</v>
      </c>
      <c r="K3" s="110"/>
      <c r="L3" s="110"/>
    </row>
    <row r="4" spans="1:12" ht="14.4">
      <c r="A4" s="1"/>
      <c r="B4" s="1"/>
      <c r="C4" s="1"/>
      <c r="D4" s="1"/>
      <c r="E4" s="1"/>
      <c r="F4" s="1"/>
      <c r="G4" s="1"/>
      <c r="H4" s="37" t="s">
        <v>86</v>
      </c>
      <c r="I4" s="9" t="s">
        <v>16</v>
      </c>
      <c r="J4" s="110" t="str">
        <f>別添1!N4</f>
        <v>○○○○</v>
      </c>
      <c r="K4" s="110"/>
      <c r="L4" s="110"/>
    </row>
    <row r="5" spans="1:12" ht="14.4">
      <c r="A5" s="1"/>
      <c r="B5" s="1" t="s">
        <v>27</v>
      </c>
      <c r="C5" s="1"/>
      <c r="D5" s="1"/>
      <c r="E5" s="1"/>
      <c r="F5" s="1"/>
      <c r="G5" s="1"/>
      <c r="H5" s="1"/>
      <c r="I5" s="1"/>
      <c r="J5" s="17"/>
    </row>
    <row r="6" spans="1:12" ht="14.4">
      <c r="A6" s="1"/>
      <c r="B6" s="1"/>
      <c r="C6" s="1"/>
      <c r="D6" s="9"/>
      <c r="E6" s="9"/>
      <c r="F6" s="1"/>
      <c r="G6" s="1"/>
      <c r="H6" s="1"/>
      <c r="I6" s="1"/>
      <c r="J6" s="1"/>
      <c r="K6" s="1"/>
    </row>
    <row r="7" spans="1:12" ht="14.4">
      <c r="A7" s="1" t="s">
        <v>36</v>
      </c>
      <c r="B7" s="1"/>
      <c r="C7" s="1"/>
      <c r="D7" s="1"/>
      <c r="E7" s="1"/>
      <c r="F7" s="1"/>
      <c r="G7" s="1"/>
      <c r="H7" s="1"/>
      <c r="I7" s="1"/>
      <c r="J7" s="1"/>
      <c r="K7" s="1"/>
    </row>
    <row r="8" spans="1:12" ht="14.4">
      <c r="A8" s="1"/>
      <c r="B8" s="1"/>
      <c r="C8" s="74" t="s">
        <v>254</v>
      </c>
      <c r="D8" s="126" t="s">
        <v>253</v>
      </c>
      <c r="E8" s="126"/>
      <c r="F8" s="1"/>
      <c r="G8" s="1"/>
      <c r="H8" s="1"/>
      <c r="I8" s="1"/>
      <c r="J8" s="74" t="s">
        <v>108</v>
      </c>
      <c r="K8" s="74" t="s">
        <v>108</v>
      </c>
    </row>
    <row r="9" spans="1:12" ht="30" customHeight="1">
      <c r="A9" s="1"/>
      <c r="B9" s="100" t="s">
        <v>0</v>
      </c>
      <c r="C9" s="100" t="s">
        <v>1</v>
      </c>
      <c r="D9" s="124" t="s">
        <v>244</v>
      </c>
      <c r="E9" s="124"/>
      <c r="F9" s="124" t="s">
        <v>245</v>
      </c>
      <c r="G9" s="124"/>
      <c r="H9" s="125" t="s">
        <v>246</v>
      </c>
      <c r="I9" s="124"/>
      <c r="J9" s="125" t="s">
        <v>247</v>
      </c>
      <c r="K9" s="124"/>
    </row>
    <row r="10" spans="1:12" ht="14.4">
      <c r="A10" s="1"/>
      <c r="B10" s="100"/>
      <c r="C10" s="100"/>
      <c r="D10" s="46" t="s">
        <v>18</v>
      </c>
      <c r="E10" s="46" t="s">
        <v>19</v>
      </c>
      <c r="F10" s="46" t="s">
        <v>18</v>
      </c>
      <c r="G10" s="46" t="s">
        <v>19</v>
      </c>
      <c r="H10" s="46" t="s">
        <v>18</v>
      </c>
      <c r="I10" s="46" t="s">
        <v>19</v>
      </c>
      <c r="J10" s="46" t="s">
        <v>18</v>
      </c>
      <c r="K10" s="46" t="s">
        <v>19</v>
      </c>
    </row>
    <row r="11" spans="1:12" ht="26.25" customHeight="1">
      <c r="A11" s="1"/>
      <c r="B11" s="3">
        <v>1</v>
      </c>
      <c r="C11" s="70" t="str">
        <f>別添1!C11</f>
        <v>団体構成員１</v>
      </c>
      <c r="D11" s="71">
        <f>別添2!D20</f>
        <v>100</v>
      </c>
      <c r="E11" s="71">
        <f>別添2!E20</f>
        <v>100</v>
      </c>
      <c r="F11" s="3">
        <v>500</v>
      </c>
      <c r="G11" s="3">
        <v>550</v>
      </c>
      <c r="H11" s="5">
        <v>300</v>
      </c>
      <c r="I11" s="5">
        <v>330</v>
      </c>
      <c r="J11" s="72">
        <f>F11-H11</f>
        <v>200</v>
      </c>
      <c r="K11" s="72">
        <f>G11-I11</f>
        <v>220</v>
      </c>
    </row>
    <row r="12" spans="1:12" ht="26.25" customHeight="1">
      <c r="A12" s="1"/>
      <c r="B12" s="3">
        <v>2</v>
      </c>
      <c r="C12" s="70" t="str">
        <f>別添1!C12</f>
        <v>団体構成員２</v>
      </c>
      <c r="D12" s="71">
        <f>別添2!D21</f>
        <v>100</v>
      </c>
      <c r="E12" s="71">
        <f>別添2!E21</f>
        <v>120</v>
      </c>
      <c r="F12" s="3">
        <v>550</v>
      </c>
      <c r="G12" s="3">
        <v>600</v>
      </c>
      <c r="H12" s="5">
        <v>330</v>
      </c>
      <c r="I12" s="5">
        <v>350</v>
      </c>
      <c r="J12" s="72">
        <f t="shared" ref="J12:J20" si="0">F12-H12</f>
        <v>220</v>
      </c>
      <c r="K12" s="72">
        <f t="shared" ref="K12:K20" si="1">G12-I12</f>
        <v>250</v>
      </c>
    </row>
    <row r="13" spans="1:12" ht="26.25" customHeight="1">
      <c r="A13" s="1"/>
      <c r="B13" s="3">
        <v>3</v>
      </c>
      <c r="C13" s="70" t="str">
        <f>別添1!C13</f>
        <v>団体構成員３</v>
      </c>
      <c r="D13" s="71">
        <f>別添2!D22</f>
        <v>100</v>
      </c>
      <c r="E13" s="71">
        <f>別添2!E22</f>
        <v>120</v>
      </c>
      <c r="F13" s="3">
        <v>600</v>
      </c>
      <c r="G13" s="3">
        <v>660</v>
      </c>
      <c r="H13" s="5">
        <v>350</v>
      </c>
      <c r="I13" s="5">
        <v>400</v>
      </c>
      <c r="J13" s="72">
        <f t="shared" si="0"/>
        <v>250</v>
      </c>
      <c r="K13" s="72">
        <f t="shared" si="1"/>
        <v>260</v>
      </c>
    </row>
    <row r="14" spans="1:12" ht="26.25" customHeight="1">
      <c r="A14" s="1"/>
      <c r="B14" s="3">
        <v>4</v>
      </c>
      <c r="C14" s="70" t="str">
        <f>別添1!C14</f>
        <v>団体構成員４</v>
      </c>
      <c r="D14" s="71">
        <f>別添2!D23</f>
        <v>400</v>
      </c>
      <c r="E14" s="71">
        <f>別添2!E23</f>
        <v>500</v>
      </c>
      <c r="F14" s="3">
        <v>660</v>
      </c>
      <c r="G14" s="3">
        <v>700</v>
      </c>
      <c r="H14" s="5">
        <v>400</v>
      </c>
      <c r="I14" s="5">
        <v>440</v>
      </c>
      <c r="J14" s="72">
        <f t="shared" si="0"/>
        <v>260</v>
      </c>
      <c r="K14" s="72">
        <f t="shared" si="1"/>
        <v>260</v>
      </c>
    </row>
    <row r="15" spans="1:12" ht="26.25" customHeight="1">
      <c r="A15" s="1"/>
      <c r="B15" s="3">
        <v>5</v>
      </c>
      <c r="C15" s="70" t="str">
        <f>別添1!C15</f>
        <v>団体構成員５</v>
      </c>
      <c r="D15" s="71">
        <f>別添2!D24</f>
        <v>500</v>
      </c>
      <c r="E15" s="71">
        <f>別添2!E24</f>
        <v>500</v>
      </c>
      <c r="F15" s="3">
        <v>700</v>
      </c>
      <c r="G15" s="3">
        <v>900</v>
      </c>
      <c r="H15" s="5">
        <v>440</v>
      </c>
      <c r="I15" s="5">
        <v>450</v>
      </c>
      <c r="J15" s="72">
        <f t="shared" si="0"/>
        <v>260</v>
      </c>
      <c r="K15" s="72">
        <f t="shared" si="1"/>
        <v>450</v>
      </c>
    </row>
    <row r="16" spans="1:12" ht="26.25" customHeight="1">
      <c r="A16" s="1"/>
      <c r="B16" s="3">
        <v>6</v>
      </c>
      <c r="C16" s="70" t="str">
        <f>別添1!C16</f>
        <v>団体構成員６</v>
      </c>
      <c r="D16" s="71">
        <f>別添2!D25</f>
        <v>2000</v>
      </c>
      <c r="E16" s="71">
        <f>別添2!E25</f>
        <v>5000</v>
      </c>
      <c r="F16" s="3">
        <v>770</v>
      </c>
      <c r="G16" s="3">
        <v>800</v>
      </c>
      <c r="H16" s="5">
        <v>450</v>
      </c>
      <c r="I16" s="5">
        <v>500</v>
      </c>
      <c r="J16" s="72">
        <f t="shared" si="0"/>
        <v>320</v>
      </c>
      <c r="K16" s="72">
        <f t="shared" si="1"/>
        <v>300</v>
      </c>
    </row>
    <row r="17" spans="1:11" ht="26.25" customHeight="1">
      <c r="A17" s="1"/>
      <c r="B17" s="3">
        <v>7</v>
      </c>
      <c r="C17" s="70" t="str">
        <f>別添1!C17</f>
        <v>団体構成員７</v>
      </c>
      <c r="D17" s="71">
        <f>別添2!D26</f>
        <v>100</v>
      </c>
      <c r="E17" s="71">
        <f>別添2!E26</f>
        <v>200</v>
      </c>
      <c r="F17" s="3">
        <v>800</v>
      </c>
      <c r="G17" s="3">
        <v>880</v>
      </c>
      <c r="H17" s="5">
        <v>500</v>
      </c>
      <c r="I17" s="5">
        <v>550</v>
      </c>
      <c r="J17" s="72">
        <f t="shared" si="0"/>
        <v>300</v>
      </c>
      <c r="K17" s="72">
        <f t="shared" si="1"/>
        <v>330</v>
      </c>
    </row>
    <row r="18" spans="1:11" ht="26.25" customHeight="1">
      <c r="A18" s="1"/>
      <c r="B18" s="3">
        <v>8</v>
      </c>
      <c r="C18" s="70" t="str">
        <f>別添1!C18</f>
        <v>団体構成員８</v>
      </c>
      <c r="D18" s="71">
        <f>別添2!D27</f>
        <v>500</v>
      </c>
      <c r="E18" s="71">
        <f>別添2!E27</f>
        <v>800</v>
      </c>
      <c r="F18" s="3">
        <v>880</v>
      </c>
      <c r="G18" s="3">
        <v>990</v>
      </c>
      <c r="H18" s="5">
        <v>550</v>
      </c>
      <c r="I18" s="5">
        <v>505</v>
      </c>
      <c r="J18" s="72">
        <f t="shared" si="0"/>
        <v>330</v>
      </c>
      <c r="K18" s="72">
        <f t="shared" si="1"/>
        <v>485</v>
      </c>
    </row>
    <row r="19" spans="1:11" ht="26.25" customHeight="1">
      <c r="A19" s="1"/>
      <c r="B19" s="3">
        <v>9</v>
      </c>
      <c r="C19" s="70" t="str">
        <f>別添1!C19</f>
        <v>団体構成員９</v>
      </c>
      <c r="D19" s="71">
        <f>別添2!D28</f>
        <v>1500</v>
      </c>
      <c r="E19" s="71">
        <f>別添2!E28</f>
        <v>2000</v>
      </c>
      <c r="F19" s="3">
        <v>990</v>
      </c>
      <c r="G19" s="3">
        <v>1000</v>
      </c>
      <c r="H19" s="5">
        <v>505</v>
      </c>
      <c r="I19" s="5">
        <v>600</v>
      </c>
      <c r="J19" s="72">
        <f t="shared" si="0"/>
        <v>485</v>
      </c>
      <c r="K19" s="72">
        <f t="shared" si="1"/>
        <v>400</v>
      </c>
    </row>
    <row r="20" spans="1:11" ht="26.25" customHeight="1">
      <c r="A20" s="1"/>
      <c r="B20" s="3">
        <v>10</v>
      </c>
      <c r="C20" s="70" t="str">
        <f>別添1!C20</f>
        <v>団体構成員１０</v>
      </c>
      <c r="D20" s="71">
        <f>別添2!D29</f>
        <v>150</v>
      </c>
      <c r="E20" s="71">
        <f>別添2!E29</f>
        <v>250</v>
      </c>
      <c r="F20" s="3">
        <v>1000</v>
      </c>
      <c r="G20" s="3">
        <v>1200</v>
      </c>
      <c r="H20" s="5">
        <v>600</v>
      </c>
      <c r="I20" s="5">
        <v>560</v>
      </c>
      <c r="J20" s="72">
        <f t="shared" si="0"/>
        <v>400</v>
      </c>
      <c r="K20" s="72">
        <f t="shared" si="1"/>
        <v>640</v>
      </c>
    </row>
    <row r="22" spans="1:11">
      <c r="A22" s="91" t="s">
        <v>87</v>
      </c>
      <c r="B22" s="92"/>
      <c r="C22" s="92"/>
      <c r="D22" s="92"/>
      <c r="E22" s="92"/>
      <c r="F22" s="92"/>
      <c r="G22" s="92"/>
      <c r="H22" s="92"/>
      <c r="I22" s="92"/>
      <c r="J22" s="92"/>
      <c r="K22" s="92"/>
    </row>
    <row r="23" spans="1:11">
      <c r="A23" s="92"/>
      <c r="B23" s="92"/>
      <c r="C23" s="92"/>
      <c r="D23" s="92"/>
      <c r="E23" s="92"/>
      <c r="F23" s="92"/>
      <c r="G23" s="92"/>
      <c r="H23" s="92"/>
      <c r="I23" s="92"/>
      <c r="J23" s="92"/>
      <c r="K23" s="92"/>
    </row>
    <row r="24" spans="1:11">
      <c r="A24" s="92"/>
      <c r="B24" s="92"/>
      <c r="C24" s="92"/>
      <c r="D24" s="92"/>
      <c r="E24" s="92"/>
      <c r="F24" s="92"/>
      <c r="G24" s="92"/>
      <c r="H24" s="92"/>
      <c r="I24" s="92"/>
      <c r="J24" s="92"/>
      <c r="K24" s="92"/>
    </row>
    <row r="25" spans="1:11" ht="45" customHeight="1">
      <c r="A25" s="92"/>
      <c r="B25" s="92"/>
      <c r="C25" s="92"/>
      <c r="D25" s="92"/>
      <c r="E25" s="92"/>
      <c r="F25" s="92"/>
      <c r="G25" s="92"/>
      <c r="H25" s="92"/>
      <c r="I25" s="92"/>
      <c r="J25" s="92"/>
      <c r="K25" s="92"/>
    </row>
  </sheetData>
  <mergeCells count="10">
    <mergeCell ref="J3:L3"/>
    <mergeCell ref="J4:L4"/>
    <mergeCell ref="A22:K25"/>
    <mergeCell ref="D9:E9"/>
    <mergeCell ref="F9:G9"/>
    <mergeCell ref="H9:I9"/>
    <mergeCell ref="J9:K9"/>
    <mergeCell ref="B9:B10"/>
    <mergeCell ref="C9:C10"/>
    <mergeCell ref="D8:E8"/>
  </mergeCells>
  <phoneticPr fontId="1"/>
  <pageMargins left="0.6692913385826772" right="0.15748031496062992" top="0.23622047244094491" bottom="0.15748031496062992" header="0.19685039370078741" footer="0.15748031496062992"/>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M25"/>
  <sheetViews>
    <sheetView view="pageBreakPreview" zoomScale="90" zoomScaleNormal="100" zoomScaleSheetLayoutView="90" workbookViewId="0">
      <selection activeCell="F11" sqref="F11"/>
    </sheetView>
  </sheetViews>
  <sheetFormatPr defaultColWidth="9" defaultRowHeight="13.2"/>
  <cols>
    <col min="1" max="1" width="5.109375" style="2" customWidth="1"/>
    <col min="2" max="2" width="6.21875" style="2" customWidth="1"/>
    <col min="3" max="3" width="23.44140625" style="2" customWidth="1"/>
    <col min="4" max="4" width="31.77734375" style="2" customWidth="1"/>
    <col min="5" max="5" width="15.88671875" style="2" bestFit="1" customWidth="1"/>
    <col min="6" max="6" width="26.33203125" style="2" customWidth="1"/>
    <col min="7" max="7" width="28.44140625" style="20" bestFit="1" customWidth="1"/>
    <col min="8" max="8" width="17.109375" style="20" customWidth="1"/>
    <col min="9" max="9" width="9" style="2"/>
    <col min="10" max="10" width="13.88671875" style="2" bestFit="1" customWidth="1"/>
    <col min="11" max="11" width="9" style="2"/>
    <col min="12" max="12" width="27.21875" style="2" bestFit="1" customWidth="1"/>
    <col min="13" max="13" width="29.33203125" style="2" bestFit="1" customWidth="1"/>
    <col min="14" max="16384" width="9" style="2"/>
  </cols>
  <sheetData>
    <row r="1" spans="1:13" ht="14.4">
      <c r="A1" s="9" t="s">
        <v>13</v>
      </c>
      <c r="B1" s="1"/>
      <c r="C1" s="1"/>
      <c r="E1" s="37" t="s">
        <v>86</v>
      </c>
      <c r="F1" s="41" t="s">
        <v>222</v>
      </c>
      <c r="G1" s="38">
        <f>別添1!N1</f>
        <v>23</v>
      </c>
      <c r="H1" s="9" t="s">
        <v>25</v>
      </c>
    </row>
    <row r="2" spans="1:13" ht="14.4">
      <c r="A2" s="1"/>
      <c r="B2" s="1"/>
      <c r="C2" s="1"/>
      <c r="E2" s="37" t="s">
        <v>86</v>
      </c>
      <c r="F2" s="42"/>
      <c r="G2" s="38">
        <f>別添1!N2</f>
        <v>4</v>
      </c>
      <c r="H2" s="10" t="s">
        <v>26</v>
      </c>
    </row>
    <row r="3" spans="1:13" ht="14.4">
      <c r="A3" s="1"/>
      <c r="B3" s="1"/>
      <c r="C3" s="1"/>
      <c r="E3" s="37" t="s">
        <v>86</v>
      </c>
      <c r="F3" s="41" t="s">
        <v>14</v>
      </c>
      <c r="G3" s="110" t="str">
        <f>別添1!N3</f>
        <v>JA○○●●地区○○部会</v>
      </c>
      <c r="H3" s="110"/>
    </row>
    <row r="4" spans="1:13" ht="14.4">
      <c r="A4" s="1"/>
      <c r="B4" s="1"/>
      <c r="C4" s="1"/>
      <c r="E4" s="37" t="s">
        <v>86</v>
      </c>
      <c r="F4" s="41" t="s">
        <v>16</v>
      </c>
      <c r="G4" s="110" t="str">
        <f>別添1!N4</f>
        <v>○○○○</v>
      </c>
      <c r="H4" s="110"/>
    </row>
    <row r="5" spans="1:13" ht="14.4">
      <c r="A5" s="1"/>
      <c r="B5" s="1"/>
      <c r="C5" s="1"/>
      <c r="D5" s="1"/>
      <c r="E5" s="9"/>
      <c r="F5" s="10"/>
      <c r="G5" s="21"/>
    </row>
    <row r="6" spans="1:13" ht="14.4">
      <c r="A6" s="1"/>
      <c r="B6" s="1" t="s">
        <v>27</v>
      </c>
      <c r="C6" s="1"/>
      <c r="D6" s="1"/>
      <c r="G6" s="21"/>
    </row>
    <row r="7" spans="1:13" ht="14.4">
      <c r="A7" s="1"/>
      <c r="B7" s="1"/>
      <c r="C7" s="1"/>
      <c r="D7" s="1"/>
      <c r="E7" s="1"/>
      <c r="F7" s="1"/>
      <c r="G7" s="21"/>
    </row>
    <row r="8" spans="1:13" ht="14.4">
      <c r="A8" s="1" t="s">
        <v>53</v>
      </c>
      <c r="B8" s="1"/>
      <c r="C8" s="1"/>
      <c r="D8" s="1"/>
      <c r="E8" s="1"/>
      <c r="F8" s="1"/>
    </row>
    <row r="9" spans="1:13" ht="14.4">
      <c r="A9" s="1"/>
      <c r="B9" s="1"/>
      <c r="C9" s="73" t="s">
        <v>108</v>
      </c>
      <c r="D9" s="1"/>
      <c r="E9" s="8" t="s">
        <v>106</v>
      </c>
      <c r="F9" s="8"/>
      <c r="G9" s="14" t="s">
        <v>106</v>
      </c>
      <c r="H9" s="80" t="s">
        <v>108</v>
      </c>
    </row>
    <row r="10" spans="1:13" ht="30" customHeight="1">
      <c r="A10" s="1"/>
      <c r="B10" s="44" t="s">
        <v>0</v>
      </c>
      <c r="C10" s="44" t="s">
        <v>1</v>
      </c>
      <c r="D10" s="44" t="s">
        <v>6</v>
      </c>
      <c r="E10" s="43" t="s">
        <v>7</v>
      </c>
      <c r="F10" s="27" t="s">
        <v>8</v>
      </c>
      <c r="G10" s="47" t="s">
        <v>9</v>
      </c>
      <c r="H10" s="48" t="s">
        <v>37</v>
      </c>
      <c r="J10" s="2" t="s">
        <v>7</v>
      </c>
      <c r="L10" s="34" t="s">
        <v>43</v>
      </c>
      <c r="M10" s="34" t="s">
        <v>37</v>
      </c>
    </row>
    <row r="11" spans="1:13" ht="33" customHeight="1">
      <c r="B11" s="3">
        <v>1</v>
      </c>
      <c r="C11" s="70" t="str">
        <f>別添1!C11</f>
        <v>団体構成員１</v>
      </c>
      <c r="D11" s="4"/>
      <c r="E11" s="4" t="s">
        <v>44</v>
      </c>
      <c r="F11" s="4"/>
      <c r="G11" s="7" t="s">
        <v>41</v>
      </c>
      <c r="H11" s="81" t="str">
        <f t="shared" ref="H11:H20" si="0">VLOOKUP(G11,$L$11:$M$16,2,FALSE)</f>
        <v>-</v>
      </c>
      <c r="J11" s="4" t="s">
        <v>44</v>
      </c>
      <c r="L11" s="35" t="s">
        <v>10</v>
      </c>
      <c r="M11" s="35" t="s">
        <v>52</v>
      </c>
    </row>
    <row r="12" spans="1:13" ht="33" customHeight="1">
      <c r="B12" s="3">
        <v>2</v>
      </c>
      <c r="C12" s="70" t="str">
        <f>別添1!C12</f>
        <v>団体構成員２</v>
      </c>
      <c r="D12" s="4"/>
      <c r="E12" s="4" t="s">
        <v>97</v>
      </c>
      <c r="F12" s="4"/>
      <c r="G12" s="7" t="s">
        <v>10</v>
      </c>
      <c r="H12" s="81" t="str">
        <f>VLOOKUP(G12,$L$11:$M$16,2,FALSE)</f>
        <v>別表１、２（、３）、４</v>
      </c>
      <c r="J12" s="4" t="s">
        <v>45</v>
      </c>
      <c r="L12" s="36" t="s">
        <v>39</v>
      </c>
      <c r="M12" s="35" t="s">
        <v>51</v>
      </c>
    </row>
    <row r="13" spans="1:13" ht="33" customHeight="1">
      <c r="B13" s="3">
        <v>3</v>
      </c>
      <c r="C13" s="70" t="str">
        <f>別添1!C13</f>
        <v>団体構成員３</v>
      </c>
      <c r="D13" s="4"/>
      <c r="E13" s="4"/>
      <c r="F13" s="4"/>
      <c r="G13" s="7" t="s">
        <v>41</v>
      </c>
      <c r="H13" s="81" t="str">
        <f t="shared" si="0"/>
        <v>-</v>
      </c>
      <c r="J13" s="4" t="s">
        <v>97</v>
      </c>
      <c r="L13" s="36" t="s">
        <v>40</v>
      </c>
      <c r="M13" s="35" t="s">
        <v>50</v>
      </c>
    </row>
    <row r="14" spans="1:13" ht="33" customHeight="1">
      <c r="B14" s="3">
        <v>4</v>
      </c>
      <c r="C14" s="70" t="str">
        <f>別添1!C14</f>
        <v>団体構成員４</v>
      </c>
      <c r="D14" s="4"/>
      <c r="E14" s="4"/>
      <c r="F14" s="4"/>
      <c r="G14" s="7" t="s">
        <v>41</v>
      </c>
      <c r="H14" s="81" t="str">
        <f t="shared" si="0"/>
        <v>-</v>
      </c>
      <c r="J14" s="4" t="s">
        <v>98</v>
      </c>
      <c r="L14" s="35" t="s">
        <v>11</v>
      </c>
      <c r="M14" s="35" t="s">
        <v>49</v>
      </c>
    </row>
    <row r="15" spans="1:13" ht="33" customHeight="1">
      <c r="B15" s="3">
        <v>5</v>
      </c>
      <c r="C15" s="70" t="str">
        <f>別添1!C15</f>
        <v>団体構成員５</v>
      </c>
      <c r="D15" s="4"/>
      <c r="E15" s="4"/>
      <c r="F15" s="4"/>
      <c r="G15" s="7" t="s">
        <v>41</v>
      </c>
      <c r="H15" s="81" t="str">
        <f t="shared" si="0"/>
        <v>-</v>
      </c>
      <c r="J15" s="4" t="s">
        <v>47</v>
      </c>
      <c r="L15" s="35" t="s">
        <v>38</v>
      </c>
      <c r="M15" s="35" t="s">
        <v>48</v>
      </c>
    </row>
    <row r="16" spans="1:13" ht="33" customHeight="1">
      <c r="B16" s="3">
        <v>6</v>
      </c>
      <c r="C16" s="70" t="str">
        <f>別添1!C16</f>
        <v>団体構成員６</v>
      </c>
      <c r="D16" s="4"/>
      <c r="E16" s="4"/>
      <c r="F16" s="4"/>
      <c r="G16" s="7" t="s">
        <v>41</v>
      </c>
      <c r="H16" s="81" t="str">
        <f t="shared" si="0"/>
        <v>-</v>
      </c>
      <c r="J16" s="4" t="s">
        <v>46</v>
      </c>
      <c r="L16" s="35" t="s">
        <v>42</v>
      </c>
      <c r="M16" s="35" t="s">
        <v>42</v>
      </c>
    </row>
    <row r="17" spans="1:8" ht="33" customHeight="1">
      <c r="B17" s="3">
        <v>7</v>
      </c>
      <c r="C17" s="70" t="str">
        <f>別添1!C17</f>
        <v>団体構成員７</v>
      </c>
      <c r="D17" s="4"/>
      <c r="E17" s="4"/>
      <c r="F17" s="4"/>
      <c r="G17" s="7" t="s">
        <v>41</v>
      </c>
      <c r="H17" s="81" t="str">
        <f t="shared" si="0"/>
        <v>-</v>
      </c>
    </row>
    <row r="18" spans="1:8" ht="33" customHeight="1">
      <c r="B18" s="3">
        <v>8</v>
      </c>
      <c r="C18" s="70" t="str">
        <f>別添1!C18</f>
        <v>団体構成員８</v>
      </c>
      <c r="D18" s="4"/>
      <c r="E18" s="4"/>
      <c r="F18" s="4"/>
      <c r="G18" s="7" t="s">
        <v>41</v>
      </c>
      <c r="H18" s="81" t="str">
        <f t="shared" si="0"/>
        <v>-</v>
      </c>
    </row>
    <row r="19" spans="1:8" ht="33" customHeight="1">
      <c r="B19" s="3">
        <v>9</v>
      </c>
      <c r="C19" s="70" t="str">
        <f>別添1!C19</f>
        <v>団体構成員９</v>
      </c>
      <c r="D19" s="4"/>
      <c r="E19" s="4"/>
      <c r="F19" s="4"/>
      <c r="G19" s="7" t="s">
        <v>41</v>
      </c>
      <c r="H19" s="81" t="str">
        <f t="shared" si="0"/>
        <v>-</v>
      </c>
    </row>
    <row r="20" spans="1:8" ht="33" customHeight="1">
      <c r="B20" s="3">
        <v>10</v>
      </c>
      <c r="C20" s="70" t="str">
        <f>別添1!C20</f>
        <v>団体構成員１０</v>
      </c>
      <c r="D20" s="4"/>
      <c r="E20" s="4"/>
      <c r="F20" s="4"/>
      <c r="G20" s="7" t="s">
        <v>41</v>
      </c>
      <c r="H20" s="81" t="str">
        <f t="shared" si="0"/>
        <v>-</v>
      </c>
    </row>
    <row r="22" spans="1:8">
      <c r="A22" s="91" t="s">
        <v>96</v>
      </c>
      <c r="B22" s="92"/>
      <c r="C22" s="92"/>
      <c r="D22" s="92"/>
      <c r="E22" s="92"/>
      <c r="F22" s="92"/>
      <c r="G22" s="92"/>
    </row>
    <row r="23" spans="1:8">
      <c r="A23" s="92"/>
      <c r="B23" s="92"/>
      <c r="C23" s="92"/>
      <c r="D23" s="92"/>
      <c r="E23" s="92"/>
      <c r="F23" s="92"/>
      <c r="G23" s="92"/>
    </row>
    <row r="24" spans="1:8">
      <c r="A24" s="92"/>
      <c r="B24" s="92"/>
      <c r="C24" s="92"/>
      <c r="D24" s="92"/>
      <c r="E24" s="92"/>
      <c r="F24" s="92"/>
      <c r="G24" s="92"/>
    </row>
    <row r="25" spans="1:8" ht="51.75" customHeight="1">
      <c r="A25" s="92"/>
      <c r="B25" s="92"/>
      <c r="C25" s="92"/>
      <c r="D25" s="92"/>
      <c r="E25" s="92"/>
      <c r="F25" s="92"/>
      <c r="G25" s="92"/>
    </row>
  </sheetData>
  <mergeCells count="3">
    <mergeCell ref="A22:G25"/>
    <mergeCell ref="G3:H3"/>
    <mergeCell ref="G4:H4"/>
  </mergeCells>
  <phoneticPr fontId="1"/>
  <dataValidations count="2">
    <dataValidation type="list" allowBlank="1" showInputMessage="1" showErrorMessage="1" sqref="E11:E20">
      <formula1>$J$11:$J$14</formula1>
    </dataValidation>
    <dataValidation type="list" allowBlank="1" showInputMessage="1" showErrorMessage="1" sqref="G11:G20">
      <formula1>$L$11:$L$16</formula1>
    </dataValidation>
  </dataValidations>
  <pageMargins left="0.79" right="0.2" top="0.74803149606299213" bottom="0.28999999999999998" header="0.31496062992125984" footer="0.31496062992125984"/>
  <pageSetup paperSize="9" scale="89" orientation="landscape" r:id="rId1"/>
  <colBreaks count="1" manualBreakCount="1">
    <brk id="8"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5"/>
  <sheetViews>
    <sheetView view="pageBreakPreview" zoomScale="60" zoomScaleNormal="100" workbookViewId="0">
      <selection activeCell="AX11" sqref="AX11"/>
    </sheetView>
  </sheetViews>
  <sheetFormatPr defaultRowHeight="13.2"/>
  <cols>
    <col min="1" max="1" width="11.88671875" customWidth="1"/>
    <col min="2" max="2" width="7.109375" customWidth="1"/>
    <col min="3" max="3" width="7.44140625" customWidth="1"/>
    <col min="7" max="12" width="5.33203125" customWidth="1"/>
    <col min="13" max="13" width="7.88671875" customWidth="1"/>
    <col min="14" max="15" width="5.33203125" customWidth="1"/>
    <col min="26" max="26" width="8.21875" bestFit="1" customWidth="1"/>
    <col min="28" max="28" width="9" style="89"/>
    <col min="29" max="29" width="17.44140625" style="89" customWidth="1"/>
    <col min="30" max="34" width="9" style="89"/>
  </cols>
  <sheetData>
    <row r="1" spans="1:53" ht="19.2">
      <c r="A1" s="49" t="s">
        <v>111</v>
      </c>
      <c r="B1" s="49"/>
      <c r="C1" s="49"/>
      <c r="D1" s="49"/>
      <c r="E1" s="49"/>
      <c r="F1" s="49"/>
      <c r="G1" s="49"/>
      <c r="H1" s="49"/>
      <c r="I1" s="49"/>
      <c r="J1" s="49"/>
      <c r="K1" s="49"/>
      <c r="L1" s="49"/>
      <c r="M1" s="49"/>
      <c r="N1" s="49"/>
      <c r="O1" s="49"/>
      <c r="P1" s="49"/>
      <c r="Q1" s="49"/>
      <c r="R1" s="49"/>
      <c r="S1" s="49"/>
      <c r="T1" s="49"/>
      <c r="U1" s="49"/>
      <c r="V1" s="49"/>
      <c r="W1" s="49"/>
      <c r="X1" s="49"/>
      <c r="Y1" s="49"/>
      <c r="Z1" s="49"/>
      <c r="AA1" s="49"/>
      <c r="AB1" s="83"/>
      <c r="AC1" s="83"/>
      <c r="AD1" s="83"/>
      <c r="AE1" s="83"/>
      <c r="AF1" s="83"/>
      <c r="AG1" s="83"/>
      <c r="AH1" s="84"/>
      <c r="AI1" s="49"/>
      <c r="AJ1" s="49"/>
      <c r="AK1" s="49"/>
      <c r="AL1" s="49"/>
      <c r="AM1" s="49"/>
      <c r="AN1" s="49"/>
      <c r="AO1" s="49"/>
      <c r="AP1" s="49"/>
      <c r="AQ1" s="49"/>
      <c r="AR1" s="49"/>
      <c r="AS1" s="49"/>
      <c r="AT1" s="49"/>
      <c r="AU1" s="49"/>
      <c r="AV1" s="49"/>
      <c r="AW1" s="56"/>
    </row>
    <row r="2" spans="1:53" s="58" customFormat="1" ht="13.5" customHeight="1">
      <c r="A2" s="50"/>
      <c r="B2" s="134" t="s">
        <v>112</v>
      </c>
      <c r="C2" s="134"/>
      <c r="D2" s="135" t="s">
        <v>113</v>
      </c>
      <c r="E2" s="135"/>
      <c r="F2" s="135"/>
      <c r="G2" s="136" t="s">
        <v>114</v>
      </c>
      <c r="H2" s="136"/>
      <c r="I2" s="136"/>
      <c r="J2" s="136"/>
      <c r="K2" s="136"/>
      <c r="L2" s="137" t="s">
        <v>115</v>
      </c>
      <c r="M2" s="137"/>
      <c r="N2" s="137"/>
      <c r="O2" s="137"/>
      <c r="P2" s="137"/>
      <c r="Q2" s="137"/>
      <c r="R2" s="137"/>
      <c r="S2" s="137"/>
      <c r="T2" s="137"/>
      <c r="U2" s="137"/>
      <c r="V2" s="137"/>
      <c r="W2" s="137"/>
      <c r="X2" s="137"/>
      <c r="Y2" s="137"/>
      <c r="Z2" s="137"/>
      <c r="AA2" s="137"/>
      <c r="AB2" s="138" t="s">
        <v>116</v>
      </c>
      <c r="AC2" s="138"/>
      <c r="AD2" s="138"/>
      <c r="AE2" s="138"/>
      <c r="AF2" s="138"/>
      <c r="AG2" s="138"/>
      <c r="AH2" s="138"/>
      <c r="AI2" s="139" t="s">
        <v>117</v>
      </c>
      <c r="AJ2" s="139"/>
      <c r="AK2" s="139"/>
      <c r="AL2" s="139"/>
      <c r="AM2" s="139"/>
      <c r="AN2" s="139"/>
      <c r="AO2" s="139"/>
      <c r="AP2" s="127" t="s">
        <v>118</v>
      </c>
      <c r="AQ2" s="127"/>
      <c r="AR2" s="127"/>
      <c r="AS2" s="127"/>
      <c r="AT2" s="127"/>
      <c r="AU2" s="127"/>
      <c r="AV2" s="128" t="s">
        <v>119</v>
      </c>
      <c r="AW2" s="57"/>
      <c r="AX2" s="58" t="s">
        <v>122</v>
      </c>
      <c r="AY2" s="58" t="s">
        <v>161</v>
      </c>
      <c r="AZ2" s="58" t="s">
        <v>162</v>
      </c>
    </row>
    <row r="3" spans="1:53" s="60" customFormat="1" ht="22.5" customHeight="1">
      <c r="A3" s="129" t="s">
        <v>120</v>
      </c>
      <c r="B3" s="130" t="s">
        <v>121</v>
      </c>
      <c r="C3" s="132" t="s">
        <v>84</v>
      </c>
      <c r="D3" s="129" t="s">
        <v>122</v>
      </c>
      <c r="E3" s="132" t="s">
        <v>123</v>
      </c>
      <c r="F3" s="51" t="s">
        <v>84</v>
      </c>
      <c r="G3" s="129" t="s">
        <v>124</v>
      </c>
      <c r="H3" s="129"/>
      <c r="I3" s="129"/>
      <c r="J3" s="129" t="s">
        <v>125</v>
      </c>
      <c r="K3" s="129"/>
      <c r="L3" s="129" t="s">
        <v>126</v>
      </c>
      <c r="M3" s="130" t="s">
        <v>127</v>
      </c>
      <c r="N3" s="140" t="s">
        <v>255</v>
      </c>
      <c r="O3" s="130" t="s">
        <v>128</v>
      </c>
      <c r="P3" s="142" t="s">
        <v>129</v>
      </c>
      <c r="Q3" s="51" t="s">
        <v>73</v>
      </c>
      <c r="R3" s="143" t="s">
        <v>130</v>
      </c>
      <c r="S3" s="144"/>
      <c r="T3" s="132" t="s">
        <v>131</v>
      </c>
      <c r="U3" s="132" t="s">
        <v>132</v>
      </c>
      <c r="V3" s="132" t="s">
        <v>133</v>
      </c>
      <c r="W3" s="129" t="s">
        <v>134</v>
      </c>
      <c r="X3" s="132" t="s">
        <v>29</v>
      </c>
      <c r="Y3" s="132" t="s">
        <v>30</v>
      </c>
      <c r="Z3" s="140" t="s">
        <v>92</v>
      </c>
      <c r="AA3" s="150" t="s">
        <v>84</v>
      </c>
      <c r="AB3" s="85" t="s">
        <v>135</v>
      </c>
      <c r="AC3" s="85" t="s">
        <v>116</v>
      </c>
      <c r="AD3" s="151" t="s">
        <v>136</v>
      </c>
      <c r="AE3" s="152"/>
      <c r="AF3" s="152" t="s">
        <v>137</v>
      </c>
      <c r="AG3" s="152"/>
      <c r="AH3" s="152" t="s">
        <v>84</v>
      </c>
      <c r="AI3" s="129" t="s">
        <v>138</v>
      </c>
      <c r="AJ3" s="129"/>
      <c r="AK3" s="129" t="s">
        <v>139</v>
      </c>
      <c r="AL3" s="129"/>
      <c r="AM3" s="129" t="s">
        <v>140</v>
      </c>
      <c r="AN3" s="129"/>
      <c r="AO3" s="132" t="s">
        <v>84</v>
      </c>
      <c r="AP3" s="130" t="s">
        <v>141</v>
      </c>
      <c r="AQ3" s="130" t="s">
        <v>142</v>
      </c>
      <c r="AR3" s="52" t="s">
        <v>143</v>
      </c>
      <c r="AS3" s="148" t="s">
        <v>144</v>
      </c>
      <c r="AT3" s="148" t="s">
        <v>145</v>
      </c>
      <c r="AU3" s="145" t="s">
        <v>84</v>
      </c>
      <c r="AV3" s="128"/>
      <c r="AW3" s="59"/>
      <c r="AX3" s="60" t="s">
        <v>159</v>
      </c>
      <c r="AY3" s="60" t="s">
        <v>24</v>
      </c>
      <c r="AZ3" s="60" t="s">
        <v>160</v>
      </c>
      <c r="BA3" s="60" t="s">
        <v>163</v>
      </c>
    </row>
    <row r="4" spans="1:53" s="60" customFormat="1" ht="10.8">
      <c r="A4" s="129"/>
      <c r="B4" s="131"/>
      <c r="C4" s="133"/>
      <c r="D4" s="129"/>
      <c r="E4" s="133"/>
      <c r="F4" s="51" t="s">
        <v>146</v>
      </c>
      <c r="G4" s="51" t="s">
        <v>147</v>
      </c>
      <c r="H4" s="51" t="s">
        <v>148</v>
      </c>
      <c r="I4" s="51" t="s">
        <v>149</v>
      </c>
      <c r="J4" s="51" t="s">
        <v>150</v>
      </c>
      <c r="K4" s="51" t="s">
        <v>151</v>
      </c>
      <c r="L4" s="129"/>
      <c r="M4" s="131"/>
      <c r="N4" s="141"/>
      <c r="O4" s="133"/>
      <c r="P4" s="129"/>
      <c r="Q4" s="51" t="s">
        <v>152</v>
      </c>
      <c r="R4" s="51" t="s">
        <v>89</v>
      </c>
      <c r="S4" s="51" t="s">
        <v>90</v>
      </c>
      <c r="T4" s="133"/>
      <c r="U4" s="133"/>
      <c r="V4" s="133"/>
      <c r="W4" s="129"/>
      <c r="X4" s="133"/>
      <c r="Y4" s="133"/>
      <c r="Z4" s="133"/>
      <c r="AA4" s="150"/>
      <c r="AB4" s="85" t="s">
        <v>153</v>
      </c>
      <c r="AC4" s="85" t="s">
        <v>154</v>
      </c>
      <c r="AD4" s="85" t="s">
        <v>155</v>
      </c>
      <c r="AE4" s="85" t="s">
        <v>156</v>
      </c>
      <c r="AF4" s="85" t="s">
        <v>155</v>
      </c>
      <c r="AG4" s="85" t="s">
        <v>156</v>
      </c>
      <c r="AH4" s="152"/>
      <c r="AI4" s="51" t="s">
        <v>18</v>
      </c>
      <c r="AJ4" s="51" t="s">
        <v>157</v>
      </c>
      <c r="AK4" s="51" t="s">
        <v>18</v>
      </c>
      <c r="AL4" s="51" t="s">
        <v>157</v>
      </c>
      <c r="AM4" s="51" t="s">
        <v>18</v>
      </c>
      <c r="AN4" s="51" t="s">
        <v>157</v>
      </c>
      <c r="AO4" s="133"/>
      <c r="AP4" s="133"/>
      <c r="AQ4" s="133"/>
      <c r="AR4" s="51" t="s">
        <v>158</v>
      </c>
      <c r="AS4" s="149"/>
      <c r="AT4" s="149"/>
      <c r="AU4" s="146"/>
      <c r="AV4" s="128"/>
      <c r="AW4" s="59"/>
      <c r="AX4" s="60" t="s">
        <v>164</v>
      </c>
      <c r="AY4" s="60" t="s">
        <v>165</v>
      </c>
      <c r="AZ4" s="60" t="s">
        <v>166</v>
      </c>
      <c r="BA4" s="60" t="s">
        <v>167</v>
      </c>
    </row>
    <row r="5" spans="1:53" ht="18.75" customHeight="1">
      <c r="A5" s="54" t="str">
        <f>別添1!O11&amp;""</f>
        <v>01-23-04-001-2</v>
      </c>
      <c r="B5" s="53" t="str">
        <f>別添1!$Q$1</f>
        <v>01</v>
      </c>
      <c r="C5" s="53"/>
      <c r="D5" s="53"/>
      <c r="E5" s="53" t="str">
        <f>別添1!$N$4&amp;""</f>
        <v>○○○○</v>
      </c>
      <c r="F5" s="53"/>
      <c r="G5" s="53"/>
      <c r="H5" s="53"/>
      <c r="I5" s="53"/>
      <c r="J5" s="53"/>
      <c r="K5" s="53"/>
      <c r="L5" s="61">
        <f ca="1">別添1!Q11</f>
        <v>45168</v>
      </c>
      <c r="M5" s="53"/>
      <c r="N5" s="82" t="str">
        <f>別添2!L20&amp;""</f>
        <v>〇</v>
      </c>
      <c r="O5" s="82"/>
      <c r="P5" s="53" t="str">
        <f>別添1!C11&amp;""</f>
        <v>団体構成員１</v>
      </c>
      <c r="Q5" s="53" t="str">
        <f>別添1!D11&amp;""</f>
        <v>ダンタイコウセイイン１</v>
      </c>
      <c r="R5" s="53" t="str">
        <f>別添1!E11&amp;""</f>
        <v>白河市</v>
      </c>
      <c r="S5" s="53" t="str">
        <f>別添1!F11&amp;""</f>
        <v>桃1丁目２－５</v>
      </c>
      <c r="T5" s="53" t="str">
        <f>別添1!G11&amp;""</f>
        <v>024-532-6652</v>
      </c>
      <c r="U5" s="53" t="str">
        <f>別添1!H11&amp;""</f>
        <v>kankyou01@ezweb.ne.jp7</v>
      </c>
      <c r="V5" s="53" t="str">
        <f>別添1!I11&amp;""</f>
        <v>佐藤</v>
      </c>
      <c r="W5" s="53" t="str">
        <f>別添1!J11&amp;""</f>
        <v/>
      </c>
      <c r="X5" s="53" t="str">
        <f>別添1!K11&amp;""</f>
        <v>耕種</v>
      </c>
      <c r="Y5" s="53" t="str">
        <f>別添1!L11&amp;""</f>
        <v>再認定2</v>
      </c>
      <c r="Z5" s="53" t="str">
        <f>別添1!M11&amp;""</f>
        <v>なし</v>
      </c>
      <c r="AA5" s="53"/>
      <c r="AB5" s="86" t="str">
        <f>別添2!$N$2</f>
        <v>ab</v>
      </c>
      <c r="AC5"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5" s="86">
        <f>別添2!D20</f>
        <v>100</v>
      </c>
      <c r="AE5" s="86">
        <f>別添2!E20</f>
        <v>100</v>
      </c>
      <c r="AF5" s="86">
        <f>別添2!F20</f>
        <v>20</v>
      </c>
      <c r="AG5" s="86">
        <f>別添2!G20</f>
        <v>50</v>
      </c>
      <c r="AH5" s="86"/>
      <c r="AI5" s="53" t="str">
        <f>別添３!F11&amp;""</f>
        <v>500</v>
      </c>
      <c r="AJ5" s="53" t="str">
        <f>別添３!G11&amp;""</f>
        <v>550</v>
      </c>
      <c r="AK5" s="53" t="str">
        <f>別添３!H11&amp;""</f>
        <v>300</v>
      </c>
      <c r="AL5" s="53" t="str">
        <f>別添３!I11&amp;""</f>
        <v>330</v>
      </c>
      <c r="AM5" s="53" t="str">
        <f>別添３!J11&amp;""</f>
        <v>200</v>
      </c>
      <c r="AN5" s="53" t="str">
        <f>別添３!K11&amp;""</f>
        <v>220</v>
      </c>
      <c r="AO5" s="53"/>
      <c r="AP5" s="53" t="str">
        <f>別添４!D11&amp;""</f>
        <v/>
      </c>
      <c r="AQ5" s="53" t="str">
        <f>別添４!E11&amp;""</f>
        <v>自己資金</v>
      </c>
      <c r="AR5" s="53" t="str">
        <f>別添４!F11&amp;""</f>
        <v/>
      </c>
      <c r="AS5" s="53" t="str">
        <f>別添４!G11&amp;""</f>
        <v>-</v>
      </c>
      <c r="AT5" s="53"/>
      <c r="AU5" s="53"/>
      <c r="AV5" s="53"/>
      <c r="AW5" s="55"/>
    </row>
    <row r="6" spans="1:53" ht="18.75" customHeight="1">
      <c r="A6" s="54" t="str">
        <f>別添1!O12&amp;""</f>
        <v>01-23-04-002</v>
      </c>
      <c r="B6" s="53" t="str">
        <f>別添1!$Q$1</f>
        <v>01</v>
      </c>
      <c r="C6" s="53"/>
      <c r="D6" s="53"/>
      <c r="E6" s="53" t="str">
        <f>別添1!$N$4&amp;""</f>
        <v>○○○○</v>
      </c>
      <c r="F6" s="53"/>
      <c r="G6" s="53"/>
      <c r="H6" s="53"/>
      <c r="I6" s="53"/>
      <c r="J6" s="53"/>
      <c r="K6" s="53"/>
      <c r="L6" s="61">
        <f ca="1">別添1!Q12</f>
        <v>45168</v>
      </c>
      <c r="M6" s="53"/>
      <c r="N6" s="82" t="str">
        <f>別添2!L21&amp;""</f>
        <v>〇</v>
      </c>
      <c r="O6" s="82"/>
      <c r="P6" s="53" t="str">
        <f>別添1!C12&amp;""</f>
        <v>団体構成員２</v>
      </c>
      <c r="Q6" s="53" t="str">
        <f>別添1!D12&amp;""</f>
        <v>ダンタイコウセイイン２</v>
      </c>
      <c r="R6" s="53" t="str">
        <f>別添1!E12&amp;""</f>
        <v>矢吹町</v>
      </c>
      <c r="S6" s="53" t="str">
        <f>別添1!F12&amp;""</f>
        <v>栗３丁目１－１</v>
      </c>
      <c r="T6" s="53" t="str">
        <f>別添1!G12&amp;""</f>
        <v>090-427-8871</v>
      </c>
      <c r="U6" s="53" t="str">
        <f>別添1!H12&amp;""</f>
        <v>fukushima7@gmail.com</v>
      </c>
      <c r="V6" s="53" t="str">
        <f>別添1!I12&amp;""</f>
        <v>鈴木</v>
      </c>
      <c r="W6" s="53" t="str">
        <f>別添1!J12&amp;""</f>
        <v/>
      </c>
      <c r="X6" s="53" t="str">
        <f>別添1!K12&amp;""</f>
        <v>耕種</v>
      </c>
      <c r="Y6" s="53" t="str">
        <f>別添1!L12&amp;""</f>
        <v>変更</v>
      </c>
      <c r="Z6" s="53" t="str">
        <f>別添1!M12&amp;""</f>
        <v>認定新規就農者</v>
      </c>
      <c r="AA6" s="53"/>
      <c r="AB6" s="86" t="str">
        <f>別添2!$N$2</f>
        <v>ab</v>
      </c>
      <c r="AC6"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6" s="86">
        <f>別添2!D21</f>
        <v>100</v>
      </c>
      <c r="AE6" s="86">
        <f>別添2!E21</f>
        <v>120</v>
      </c>
      <c r="AF6" s="86">
        <f>別添2!F21</f>
        <v>0</v>
      </c>
      <c r="AG6" s="86">
        <f>別添2!G21</f>
        <v>100</v>
      </c>
      <c r="AH6" s="86"/>
      <c r="AI6" s="53" t="str">
        <f>別添３!F12&amp;""</f>
        <v>550</v>
      </c>
      <c r="AJ6" s="53" t="str">
        <f>別添３!G12&amp;""</f>
        <v>600</v>
      </c>
      <c r="AK6" s="53" t="str">
        <f>別添３!H12&amp;""</f>
        <v>330</v>
      </c>
      <c r="AL6" s="53" t="str">
        <f>別添３!I12&amp;""</f>
        <v>350</v>
      </c>
      <c r="AM6" s="53" t="str">
        <f>別添３!J12&amp;""</f>
        <v>220</v>
      </c>
      <c r="AN6" s="53" t="str">
        <f>別添３!K12&amp;""</f>
        <v>250</v>
      </c>
      <c r="AO6" s="53"/>
      <c r="AP6" s="53" t="str">
        <f>別添４!D12&amp;""</f>
        <v/>
      </c>
      <c r="AQ6" s="53" t="str">
        <f>別添４!E12&amp;""</f>
        <v>補助金等</v>
      </c>
      <c r="AR6" s="53" t="str">
        <f>別添４!F12&amp;""</f>
        <v/>
      </c>
      <c r="AS6" s="53" t="str">
        <f>別添４!G12&amp;""</f>
        <v>農業改良資金</v>
      </c>
      <c r="AT6" s="53"/>
      <c r="AU6" s="53"/>
      <c r="AV6" s="53"/>
      <c r="AW6" s="55"/>
    </row>
    <row r="7" spans="1:53" ht="18.75" customHeight="1">
      <c r="A7" s="54" t="str">
        <f>別添1!O13&amp;""</f>
        <v>01-23-04-003-1</v>
      </c>
      <c r="B7" s="53" t="str">
        <f>別添1!$Q$1</f>
        <v>01</v>
      </c>
      <c r="C7" s="53"/>
      <c r="D7" s="53"/>
      <c r="E7" s="53" t="str">
        <f>別添1!$N$4&amp;""</f>
        <v>○○○○</v>
      </c>
      <c r="F7" s="53"/>
      <c r="G7" s="53"/>
      <c r="H7" s="53"/>
      <c r="I7" s="53"/>
      <c r="J7" s="53"/>
      <c r="K7" s="53"/>
      <c r="L7" s="61">
        <f ca="1">別添1!Q13</f>
        <v>45168</v>
      </c>
      <c r="M7" s="53"/>
      <c r="N7" s="82" t="str">
        <f>別添2!L22&amp;""</f>
        <v>〇</v>
      </c>
      <c r="O7" s="82"/>
      <c r="P7" s="53" t="str">
        <f>別添1!C13&amp;""</f>
        <v>団体構成員３</v>
      </c>
      <c r="Q7" s="53" t="str">
        <f>別添1!D13&amp;""</f>
        <v>ダンタイコウセイイン３</v>
      </c>
      <c r="R7" s="53" t="str">
        <f>別添1!E13&amp;""</f>
        <v>西郷村</v>
      </c>
      <c r="S7" s="53" t="str">
        <f>別添1!F13&amp;""</f>
        <v>梨１－５－６</v>
      </c>
      <c r="T7" s="53" t="str">
        <f>別添1!G13&amp;""</f>
        <v>0245-67-8890</v>
      </c>
      <c r="U7" s="53" t="str">
        <f>別添1!H13&amp;""</f>
        <v>nourinnv@yahoo.co.jp</v>
      </c>
      <c r="V7" s="53" t="str">
        <f>別添1!I13&amp;""</f>
        <v>高橋</v>
      </c>
      <c r="W7" s="53" t="str">
        <f>別添1!J13&amp;""</f>
        <v/>
      </c>
      <c r="X7" s="53" t="str">
        <f>別添1!K13&amp;""</f>
        <v>耕種</v>
      </c>
      <c r="Y7" s="53" t="str">
        <f>別添1!L13&amp;""</f>
        <v>再認定1</v>
      </c>
      <c r="Z7" s="53" t="str">
        <f>別添1!M13&amp;""</f>
        <v>なし</v>
      </c>
      <c r="AA7" s="53"/>
      <c r="AB7" s="86" t="str">
        <f>別添2!$N$2</f>
        <v>ab</v>
      </c>
      <c r="AC7"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7" s="86">
        <f>別添2!D22</f>
        <v>100</v>
      </c>
      <c r="AE7" s="86">
        <f>別添2!E22</f>
        <v>120</v>
      </c>
      <c r="AF7" s="86">
        <f>別添2!F22</f>
        <v>0</v>
      </c>
      <c r="AG7" s="86">
        <f>別添2!G22</f>
        <v>54</v>
      </c>
      <c r="AH7" s="86"/>
      <c r="AI7" s="53" t="str">
        <f>別添３!F13&amp;""</f>
        <v>600</v>
      </c>
      <c r="AJ7" s="53" t="str">
        <f>別添３!G13&amp;""</f>
        <v>660</v>
      </c>
      <c r="AK7" s="53" t="str">
        <f>別添３!H13&amp;""</f>
        <v>350</v>
      </c>
      <c r="AL7" s="53" t="str">
        <f>別添３!I13&amp;""</f>
        <v>400</v>
      </c>
      <c r="AM7" s="53" t="str">
        <f>別添３!J13&amp;""</f>
        <v>250</v>
      </c>
      <c r="AN7" s="53" t="str">
        <f>別添３!K13&amp;""</f>
        <v>260</v>
      </c>
      <c r="AO7" s="53"/>
      <c r="AP7" s="53" t="str">
        <f>別添４!D13&amp;""</f>
        <v/>
      </c>
      <c r="AQ7" s="53" t="str">
        <f>別添４!E13&amp;""</f>
        <v/>
      </c>
      <c r="AR7" s="53" t="str">
        <f>別添４!F13&amp;""</f>
        <v/>
      </c>
      <c r="AS7" s="53" t="str">
        <f>別添４!G13&amp;""</f>
        <v>-</v>
      </c>
      <c r="AT7" s="53"/>
      <c r="AU7" s="53"/>
      <c r="AV7" s="53"/>
      <c r="AW7" s="55"/>
    </row>
    <row r="8" spans="1:53" ht="18.75" customHeight="1">
      <c r="A8" s="54" t="str">
        <f>別添1!O14&amp;""</f>
        <v>01-23-04-004</v>
      </c>
      <c r="B8" s="53" t="str">
        <f>別添1!$Q$1</f>
        <v>01</v>
      </c>
      <c r="C8" s="53"/>
      <c r="D8" s="53"/>
      <c r="E8" s="53" t="str">
        <f>別添1!$N$4&amp;""</f>
        <v>○○○○</v>
      </c>
      <c r="F8" s="53"/>
      <c r="G8" s="53"/>
      <c r="H8" s="53"/>
      <c r="I8" s="53"/>
      <c r="J8" s="53"/>
      <c r="K8" s="53"/>
      <c r="L8" s="61">
        <f ca="1">別添1!Q14</f>
        <v>45168</v>
      </c>
      <c r="M8" s="53"/>
      <c r="N8" s="82" t="str">
        <f>別添2!L23&amp;""</f>
        <v>〇</v>
      </c>
      <c r="O8" s="82"/>
      <c r="P8" s="53" t="str">
        <f>別添1!C14&amp;""</f>
        <v>団体構成員４</v>
      </c>
      <c r="Q8" s="53" t="str">
        <f>別添1!D14&amp;""</f>
        <v>ダンタイコウセイイン４</v>
      </c>
      <c r="R8" s="53" t="str">
        <f>別添1!E14&amp;""</f>
        <v>中島村</v>
      </c>
      <c r="S8" s="53" t="str">
        <f>別添1!F14&amp;""</f>
        <v>林檎６－５－４</v>
      </c>
      <c r="T8" s="53" t="str">
        <f>別添1!G14&amp;""</f>
        <v>080-5428-9132</v>
      </c>
      <c r="U8" s="53" t="str">
        <f>別添1!H14&amp;""</f>
        <v>shienn@mail.com</v>
      </c>
      <c r="V8" s="53" t="str">
        <f>別添1!I14&amp;""</f>
        <v>渡辺</v>
      </c>
      <c r="W8" s="53" t="str">
        <f>別添1!J14&amp;""</f>
        <v>〇</v>
      </c>
      <c r="X8" s="53" t="str">
        <f>別添1!K14&amp;""</f>
        <v>耕種</v>
      </c>
      <c r="Y8" s="53" t="str">
        <f>別添1!L14&amp;""</f>
        <v>新規</v>
      </c>
      <c r="Z8" s="53" t="str">
        <f>別添1!M14&amp;""</f>
        <v>不明</v>
      </c>
      <c r="AA8" s="53"/>
      <c r="AB8" s="86" t="str">
        <f>別添2!$N$2</f>
        <v>ab</v>
      </c>
      <c r="AC8"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8" s="86">
        <f>別添2!D23</f>
        <v>400</v>
      </c>
      <c r="AE8" s="86">
        <f>別添2!E23</f>
        <v>500</v>
      </c>
      <c r="AF8" s="86">
        <f>別添2!F23</f>
        <v>50</v>
      </c>
      <c r="AG8" s="86">
        <f>別添2!G23</f>
        <v>200</v>
      </c>
      <c r="AH8" s="86"/>
      <c r="AI8" s="53" t="str">
        <f>別添３!F14&amp;""</f>
        <v>660</v>
      </c>
      <c r="AJ8" s="53" t="str">
        <f>別添３!G14&amp;""</f>
        <v>700</v>
      </c>
      <c r="AK8" s="53" t="str">
        <f>別添３!H14&amp;""</f>
        <v>400</v>
      </c>
      <c r="AL8" s="53" t="str">
        <f>別添３!I14&amp;""</f>
        <v>440</v>
      </c>
      <c r="AM8" s="53" t="str">
        <f>別添３!J14&amp;""</f>
        <v>260</v>
      </c>
      <c r="AN8" s="53" t="str">
        <f>別添３!K14&amp;""</f>
        <v>260</v>
      </c>
      <c r="AO8" s="53"/>
      <c r="AP8" s="53" t="str">
        <f>別添４!D14&amp;""</f>
        <v/>
      </c>
      <c r="AQ8" s="53" t="str">
        <f>別添４!E14&amp;""</f>
        <v/>
      </c>
      <c r="AR8" s="53" t="str">
        <f>別添４!F14&amp;""</f>
        <v/>
      </c>
      <c r="AS8" s="53" t="str">
        <f>別添４!G14&amp;""</f>
        <v>-</v>
      </c>
      <c r="AT8" s="53"/>
      <c r="AU8" s="53"/>
      <c r="AV8" s="53"/>
      <c r="AW8" s="55"/>
    </row>
    <row r="9" spans="1:53" ht="18.75" customHeight="1">
      <c r="A9" s="54" t="str">
        <f>別添1!O15&amp;""</f>
        <v>01-23-04-005</v>
      </c>
      <c r="B9" s="53" t="str">
        <f>別添1!$Q$1</f>
        <v>01</v>
      </c>
      <c r="C9" s="53"/>
      <c r="D9" s="53"/>
      <c r="E9" s="53" t="str">
        <f>別添1!$N$4&amp;""</f>
        <v>○○○○</v>
      </c>
      <c r="F9" s="53"/>
      <c r="G9" s="53"/>
      <c r="H9" s="53"/>
      <c r="I9" s="53"/>
      <c r="J9" s="53"/>
      <c r="K9" s="53"/>
      <c r="L9" s="61">
        <f ca="1">別添1!Q15</f>
        <v>45168</v>
      </c>
      <c r="M9" s="53"/>
      <c r="N9" s="82" t="str">
        <f>別添2!L24&amp;""</f>
        <v>〇</v>
      </c>
      <c r="O9" s="82"/>
      <c r="P9" s="53" t="str">
        <f>別添1!C15&amp;""</f>
        <v>団体構成員５</v>
      </c>
      <c r="Q9" s="53" t="str">
        <f>別添1!D15&amp;""</f>
        <v>ダンタイコウセイイン５</v>
      </c>
      <c r="R9" s="53" t="str">
        <f>別添1!E15&amp;""</f>
        <v>棚倉町</v>
      </c>
      <c r="S9" s="53" t="str">
        <f>別添1!F15&amp;""</f>
        <v>檸檬９－８</v>
      </c>
      <c r="T9" s="53" t="str">
        <f>別添1!G15&amp;""</f>
        <v>022-876-5437</v>
      </c>
      <c r="U9" s="53" t="str">
        <f>別添1!H15&amp;""</f>
        <v>natanasi@momo.com</v>
      </c>
      <c r="V9" s="53" t="str">
        <f>別添1!I15&amp;""</f>
        <v>木村</v>
      </c>
      <c r="W9" s="53" t="str">
        <f>別添1!J15&amp;""</f>
        <v/>
      </c>
      <c r="X9" s="53" t="str">
        <f>別添1!K15&amp;""</f>
        <v>耕種</v>
      </c>
      <c r="Y9" s="53" t="str">
        <f>別添1!L15&amp;""</f>
        <v>変更</v>
      </c>
      <c r="Z9" s="53" t="str">
        <f>別添1!M15&amp;""</f>
        <v>認定農業者</v>
      </c>
      <c r="AA9" s="53"/>
      <c r="AB9" s="86" t="str">
        <f>別添2!$N$2</f>
        <v>ab</v>
      </c>
      <c r="AC9"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9" s="86">
        <f>別添2!D24</f>
        <v>500</v>
      </c>
      <c r="AE9" s="86">
        <f>別添2!E24</f>
        <v>500</v>
      </c>
      <c r="AF9" s="86">
        <f>別添2!F24</f>
        <v>100</v>
      </c>
      <c r="AG9" s="86">
        <f>別添2!G24</f>
        <v>200</v>
      </c>
      <c r="AH9" s="86"/>
      <c r="AI9" s="53" t="str">
        <f>別添３!F15&amp;""</f>
        <v>700</v>
      </c>
      <c r="AJ9" s="53" t="str">
        <f>別添３!G15&amp;""</f>
        <v>900</v>
      </c>
      <c r="AK9" s="53" t="str">
        <f>別添３!H15&amp;""</f>
        <v>440</v>
      </c>
      <c r="AL9" s="53" t="str">
        <f>別添３!I15&amp;""</f>
        <v>450</v>
      </c>
      <c r="AM9" s="53" t="str">
        <f>別添３!J15&amp;""</f>
        <v>260</v>
      </c>
      <c r="AN9" s="53" t="str">
        <f>別添３!K15&amp;""</f>
        <v>450</v>
      </c>
      <c r="AO9" s="53"/>
      <c r="AP9" s="53" t="str">
        <f>別添４!D15&amp;""</f>
        <v/>
      </c>
      <c r="AQ9" s="53" t="str">
        <f>別添４!E15&amp;""</f>
        <v/>
      </c>
      <c r="AR9" s="53" t="str">
        <f>別添４!F15&amp;""</f>
        <v/>
      </c>
      <c r="AS9" s="53" t="str">
        <f>別添４!G15&amp;""</f>
        <v>-</v>
      </c>
      <c r="AT9" s="53"/>
      <c r="AU9" s="53"/>
      <c r="AV9" s="53"/>
      <c r="AW9" s="55"/>
    </row>
    <row r="10" spans="1:53" ht="18.75" customHeight="1">
      <c r="A10" s="54" t="str">
        <f>別添1!O16&amp;""</f>
        <v>01-23-04-006-2</v>
      </c>
      <c r="B10" s="53" t="str">
        <f>別添1!$Q$1</f>
        <v>01</v>
      </c>
      <c r="C10" s="53"/>
      <c r="D10" s="53"/>
      <c r="E10" s="53" t="str">
        <f>別添1!$N$4&amp;""</f>
        <v>○○○○</v>
      </c>
      <c r="F10" s="53"/>
      <c r="G10" s="53"/>
      <c r="H10" s="53"/>
      <c r="I10" s="53"/>
      <c r="J10" s="53"/>
      <c r="K10" s="53"/>
      <c r="L10" s="61">
        <f ca="1">別添1!Q16</f>
        <v>45168</v>
      </c>
      <c r="M10" s="53"/>
      <c r="N10" s="82" t="str">
        <f>別添2!L25&amp;""</f>
        <v>〇</v>
      </c>
      <c r="O10" s="82"/>
      <c r="P10" s="53" t="str">
        <f>別添1!C16&amp;""</f>
        <v>団体構成員６</v>
      </c>
      <c r="Q10" s="53" t="str">
        <f>別添1!D16&amp;""</f>
        <v>ダンタイコウセイイン６</v>
      </c>
      <c r="R10" s="53" t="str">
        <f>別添1!E16&amp;""</f>
        <v>泉崎村</v>
      </c>
      <c r="S10" s="53" t="str">
        <f>別添1!F16&amp;""</f>
        <v>蒲萄８８－８</v>
      </c>
      <c r="T10" s="53" t="str">
        <f>別添1!G16&amp;""</f>
        <v>0242-862-3567</v>
      </c>
      <c r="U10" s="53" t="str">
        <f>別添1!H16&amp;""</f>
        <v>kankyou01@ezweb.ne.jp7</v>
      </c>
      <c r="V10" s="53" t="str">
        <f>別添1!I16&amp;""</f>
        <v>小島</v>
      </c>
      <c r="W10" s="53" t="str">
        <f>別添1!J16&amp;""</f>
        <v/>
      </c>
      <c r="X10" s="53" t="str">
        <f>別添1!K16&amp;""</f>
        <v>耕種</v>
      </c>
      <c r="Y10" s="53" t="str">
        <f>別添1!L16&amp;""</f>
        <v>再認定2</v>
      </c>
      <c r="Z10" s="53" t="str">
        <f>別添1!M16&amp;""</f>
        <v>認定農業者</v>
      </c>
      <c r="AA10" s="53"/>
      <c r="AB10" s="86" t="str">
        <f>別添2!$N$2</f>
        <v>ab</v>
      </c>
      <c r="AC10"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10" s="86">
        <f>別添2!D25</f>
        <v>2000</v>
      </c>
      <c r="AE10" s="86">
        <f>別添2!E25</f>
        <v>5000</v>
      </c>
      <c r="AF10" s="86">
        <f>別添2!F25</f>
        <v>1000</v>
      </c>
      <c r="AG10" s="86">
        <f>別添2!G25</f>
        <v>3000</v>
      </c>
      <c r="AH10" s="86"/>
      <c r="AI10" s="53" t="str">
        <f>別添３!F16&amp;""</f>
        <v>770</v>
      </c>
      <c r="AJ10" s="53" t="str">
        <f>別添３!G16&amp;""</f>
        <v>800</v>
      </c>
      <c r="AK10" s="53" t="str">
        <f>別添３!H16&amp;""</f>
        <v>450</v>
      </c>
      <c r="AL10" s="53" t="str">
        <f>別添３!I16&amp;""</f>
        <v>500</v>
      </c>
      <c r="AM10" s="53" t="str">
        <f>別添３!J16&amp;""</f>
        <v>320</v>
      </c>
      <c r="AN10" s="53" t="str">
        <f>別添３!K16&amp;""</f>
        <v>300</v>
      </c>
      <c r="AO10" s="53"/>
      <c r="AP10" s="53" t="str">
        <f>別添４!D16&amp;""</f>
        <v/>
      </c>
      <c r="AQ10" s="53" t="str">
        <f>別添４!E16&amp;""</f>
        <v/>
      </c>
      <c r="AR10" s="53" t="str">
        <f>別添４!F16&amp;""</f>
        <v/>
      </c>
      <c r="AS10" s="53" t="str">
        <f>別添４!G16&amp;""</f>
        <v>-</v>
      </c>
      <c r="AT10" s="53"/>
      <c r="AU10" s="53"/>
      <c r="AV10" s="53"/>
      <c r="AW10" s="55"/>
    </row>
    <row r="11" spans="1:53" ht="18.75" customHeight="1">
      <c r="A11" s="54" t="str">
        <f>別添1!O17&amp;""</f>
        <v>01-23-04-007-1</v>
      </c>
      <c r="B11" s="53" t="str">
        <f>別添1!$Q$1</f>
        <v>01</v>
      </c>
      <c r="C11" s="53"/>
      <c r="D11" s="53"/>
      <c r="E11" s="53" t="str">
        <f>別添1!$N$4&amp;""</f>
        <v>○○○○</v>
      </c>
      <c r="F11" s="53"/>
      <c r="G11" s="53"/>
      <c r="H11" s="53"/>
      <c r="I11" s="53"/>
      <c r="J11" s="53"/>
      <c r="K11" s="53"/>
      <c r="L11" s="61">
        <f ca="1">別添1!Q17</f>
        <v>45168</v>
      </c>
      <c r="M11" s="53"/>
      <c r="N11" s="82" t="str">
        <f>別添2!L26&amp;""</f>
        <v>〇</v>
      </c>
      <c r="O11" s="82"/>
      <c r="P11" s="53" t="str">
        <f>別添1!C17&amp;""</f>
        <v>団体構成員７</v>
      </c>
      <c r="Q11" s="53" t="str">
        <f>別添1!D17&amp;""</f>
        <v>ダンタイコウセイイン７</v>
      </c>
      <c r="R11" s="53" t="str">
        <f>別添1!E17&amp;""</f>
        <v>塙町</v>
      </c>
      <c r="S11" s="53" t="str">
        <f>別添1!F17&amp;""</f>
        <v>蜜柑６－７</v>
      </c>
      <c r="T11" s="53" t="str">
        <f>別添1!G17&amp;""</f>
        <v>080-366-8177</v>
      </c>
      <c r="U11" s="53" t="str">
        <f>別添1!H17&amp;""</f>
        <v>fukushima7@gmail.com</v>
      </c>
      <c r="V11" s="53" t="str">
        <f>別添1!I17&amp;""</f>
        <v>大島</v>
      </c>
      <c r="W11" s="53" t="str">
        <f>別添1!J17&amp;""</f>
        <v/>
      </c>
      <c r="X11" s="53" t="str">
        <f>別添1!K17&amp;""</f>
        <v>耕種</v>
      </c>
      <c r="Y11" s="53" t="str">
        <f>別添1!L17&amp;""</f>
        <v>再認定1</v>
      </c>
      <c r="Z11" s="53" t="str">
        <f>別添1!M17&amp;""</f>
        <v>なし</v>
      </c>
      <c r="AA11" s="53"/>
      <c r="AB11" s="86" t="str">
        <f>別添2!$N$2</f>
        <v>ab</v>
      </c>
      <c r="AC11"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11" s="86">
        <f>別添2!D26</f>
        <v>100</v>
      </c>
      <c r="AE11" s="86">
        <f>別添2!E26</f>
        <v>200</v>
      </c>
      <c r="AF11" s="86">
        <f>別添2!F26</f>
        <v>300</v>
      </c>
      <c r="AG11" s="86">
        <f>別添2!G26</f>
        <v>120</v>
      </c>
      <c r="AH11" s="86"/>
      <c r="AI11" s="53" t="str">
        <f>別添３!F17&amp;""</f>
        <v>800</v>
      </c>
      <c r="AJ11" s="53" t="str">
        <f>別添３!G17&amp;""</f>
        <v>880</v>
      </c>
      <c r="AK11" s="53" t="str">
        <f>別添３!H17&amp;""</f>
        <v>500</v>
      </c>
      <c r="AL11" s="53" t="str">
        <f>別添３!I17&amp;""</f>
        <v>550</v>
      </c>
      <c r="AM11" s="53" t="str">
        <f>別添３!J17&amp;""</f>
        <v>300</v>
      </c>
      <c r="AN11" s="53" t="str">
        <f>別添３!K17&amp;""</f>
        <v>330</v>
      </c>
      <c r="AO11" s="53"/>
      <c r="AP11" s="53" t="str">
        <f>別添４!D17&amp;""</f>
        <v/>
      </c>
      <c r="AQ11" s="53" t="str">
        <f>別添４!E17&amp;""</f>
        <v/>
      </c>
      <c r="AR11" s="53" t="str">
        <f>別添４!F17&amp;""</f>
        <v/>
      </c>
      <c r="AS11" s="53" t="str">
        <f>別添４!G17&amp;""</f>
        <v>-</v>
      </c>
      <c r="AT11" s="53"/>
      <c r="AU11" s="53"/>
      <c r="AV11" s="53"/>
      <c r="AW11" s="55"/>
    </row>
    <row r="12" spans="1:53" ht="18.75" customHeight="1">
      <c r="A12" s="54" t="str">
        <f>別添1!O18&amp;""</f>
        <v>01-23-04-008-3</v>
      </c>
      <c r="B12" s="53" t="str">
        <f>別添1!$Q$1</f>
        <v>01</v>
      </c>
      <c r="C12" s="53"/>
      <c r="D12" s="53"/>
      <c r="E12" s="53" t="str">
        <f>別添1!$N$4&amp;""</f>
        <v>○○○○</v>
      </c>
      <c r="F12" s="53"/>
      <c r="G12" s="53"/>
      <c r="H12" s="53"/>
      <c r="I12" s="53"/>
      <c r="J12" s="53"/>
      <c r="K12" s="53"/>
      <c r="L12" s="61">
        <f ca="1">別添1!Q18</f>
        <v>45168</v>
      </c>
      <c r="M12" s="53"/>
      <c r="N12" s="82" t="str">
        <f>別添2!L27&amp;""</f>
        <v>〇</v>
      </c>
      <c r="O12" s="82"/>
      <c r="P12" s="53" t="str">
        <f>別添1!C18&amp;""</f>
        <v>団体構成員８</v>
      </c>
      <c r="Q12" s="53" t="str">
        <f>別添1!D18&amp;""</f>
        <v>ダンタイコウセイイン８</v>
      </c>
      <c r="R12" s="53" t="str">
        <f>別添1!E18&amp;""</f>
        <v>矢祭町</v>
      </c>
      <c r="S12" s="53" t="str">
        <f>別添1!F18&amp;""</f>
        <v>柿４５－３</v>
      </c>
      <c r="T12" s="53" t="str">
        <f>別添1!G18&amp;""</f>
        <v>0243-876-4554</v>
      </c>
      <c r="U12" s="53" t="str">
        <f>別添1!H18&amp;""</f>
        <v>nourinnv@yahoo.co.jp</v>
      </c>
      <c r="V12" s="53" t="str">
        <f>別添1!I18&amp;""</f>
        <v>高山</v>
      </c>
      <c r="W12" s="53" t="str">
        <f>別添1!J18&amp;""</f>
        <v/>
      </c>
      <c r="X12" s="53" t="str">
        <f>別添1!K18&amp;""</f>
        <v>耕種</v>
      </c>
      <c r="Y12" s="53" t="str">
        <f>別添1!L18&amp;""</f>
        <v>再認定3</v>
      </c>
      <c r="Z12" s="53" t="str">
        <f>別添1!M18&amp;""</f>
        <v>認定新規就農者</v>
      </c>
      <c r="AA12" s="53"/>
      <c r="AB12" s="86" t="str">
        <f>別添2!$N$2</f>
        <v>ab</v>
      </c>
      <c r="AC12"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12" s="86">
        <f>別添2!D27</f>
        <v>500</v>
      </c>
      <c r="AE12" s="86">
        <f>別添2!E27</f>
        <v>800</v>
      </c>
      <c r="AF12" s="86">
        <f>別添2!F27</f>
        <v>150</v>
      </c>
      <c r="AG12" s="86">
        <f>別添2!G27</f>
        <v>400</v>
      </c>
      <c r="AH12" s="86"/>
      <c r="AI12" s="53" t="str">
        <f>別添３!F18&amp;""</f>
        <v>880</v>
      </c>
      <c r="AJ12" s="53" t="str">
        <f>別添３!G18&amp;""</f>
        <v>990</v>
      </c>
      <c r="AK12" s="53" t="str">
        <f>別添３!H18&amp;""</f>
        <v>550</v>
      </c>
      <c r="AL12" s="53" t="str">
        <f>別添３!I18&amp;""</f>
        <v>505</v>
      </c>
      <c r="AM12" s="53" t="str">
        <f>別添３!J18&amp;""</f>
        <v>330</v>
      </c>
      <c r="AN12" s="53" t="str">
        <f>別添３!K18&amp;""</f>
        <v>485</v>
      </c>
      <c r="AO12" s="53"/>
      <c r="AP12" s="53" t="str">
        <f>別添４!D18&amp;""</f>
        <v/>
      </c>
      <c r="AQ12" s="53" t="str">
        <f>別添４!E18&amp;""</f>
        <v/>
      </c>
      <c r="AR12" s="53" t="str">
        <f>別添４!F18&amp;""</f>
        <v/>
      </c>
      <c r="AS12" s="53" t="str">
        <f>別添４!G18&amp;""</f>
        <v>-</v>
      </c>
      <c r="AT12" s="53"/>
      <c r="AU12" s="53"/>
      <c r="AV12" s="53"/>
      <c r="AW12" s="55"/>
    </row>
    <row r="13" spans="1:53" ht="18.75" customHeight="1">
      <c r="A13" s="54" t="str">
        <f>別添1!O19&amp;""</f>
        <v>01-23-04-009</v>
      </c>
      <c r="B13" s="53" t="str">
        <f>別添1!$Q$1</f>
        <v>01</v>
      </c>
      <c r="C13" s="53"/>
      <c r="D13" s="53"/>
      <c r="E13" s="53" t="str">
        <f>別添1!$N$4&amp;""</f>
        <v>○○○○</v>
      </c>
      <c r="F13" s="53"/>
      <c r="G13" s="53"/>
      <c r="H13" s="53"/>
      <c r="I13" s="53"/>
      <c r="J13" s="53"/>
      <c r="K13" s="53"/>
      <c r="L13" s="61">
        <f ca="1">別添1!Q19</f>
        <v>45168</v>
      </c>
      <c r="M13" s="53"/>
      <c r="N13" s="82" t="str">
        <f>別添2!L28&amp;""</f>
        <v>〇</v>
      </c>
      <c r="O13" s="82"/>
      <c r="P13" s="53" t="str">
        <f>別添1!C19&amp;""</f>
        <v>団体構成員９</v>
      </c>
      <c r="Q13" s="53" t="str">
        <f>別添1!D19&amp;""</f>
        <v>ダンタイコウセイイン９</v>
      </c>
      <c r="R13" s="53" t="str">
        <f>別添1!E19&amp;""</f>
        <v>白河市</v>
      </c>
      <c r="S13" s="53" t="str">
        <f>別添1!F19&amp;""</f>
        <v>苺８７－６</v>
      </c>
      <c r="T13" s="53" t="str">
        <f>別添1!G19&amp;""</f>
        <v>090-455-7733</v>
      </c>
      <c r="U13" s="53" t="str">
        <f>別添1!H19&amp;""</f>
        <v>shienn@mail.com</v>
      </c>
      <c r="V13" s="53" t="str">
        <f>別添1!I19&amp;""</f>
        <v>堀西</v>
      </c>
      <c r="W13" s="53" t="str">
        <f>別添1!J19&amp;""</f>
        <v/>
      </c>
      <c r="X13" s="53" t="str">
        <f>別添1!K19&amp;""</f>
        <v>耕種</v>
      </c>
      <c r="Y13" s="53" t="str">
        <f>別添1!L19&amp;""</f>
        <v>変更</v>
      </c>
      <c r="Z13" s="53" t="str">
        <f>別添1!M19&amp;""</f>
        <v>認定新規就農者</v>
      </c>
      <c r="AA13" s="53"/>
      <c r="AB13" s="86" t="str">
        <f>別添2!$N$2</f>
        <v>ab</v>
      </c>
      <c r="AC13"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13" s="86">
        <f>別添2!D28</f>
        <v>1500</v>
      </c>
      <c r="AE13" s="86">
        <f>別添2!E28</f>
        <v>2000</v>
      </c>
      <c r="AF13" s="86">
        <f>別添2!F28</f>
        <v>1000</v>
      </c>
      <c r="AG13" s="86">
        <f>別添2!G28</f>
        <v>1200</v>
      </c>
      <c r="AH13" s="86"/>
      <c r="AI13" s="53" t="str">
        <f>別添３!F19&amp;""</f>
        <v>990</v>
      </c>
      <c r="AJ13" s="53" t="str">
        <f>別添３!G19&amp;""</f>
        <v>1000</v>
      </c>
      <c r="AK13" s="53" t="str">
        <f>別添３!H19&amp;""</f>
        <v>505</v>
      </c>
      <c r="AL13" s="53" t="str">
        <f>別添３!I19&amp;""</f>
        <v>600</v>
      </c>
      <c r="AM13" s="53" t="str">
        <f>別添３!J19&amp;""</f>
        <v>485</v>
      </c>
      <c r="AN13" s="53" t="str">
        <f>別添３!K19&amp;""</f>
        <v>400</v>
      </c>
      <c r="AO13" s="53"/>
      <c r="AP13" s="53" t="str">
        <f>別添４!D19&amp;""</f>
        <v/>
      </c>
      <c r="AQ13" s="53" t="str">
        <f>別添４!E19&amp;""</f>
        <v/>
      </c>
      <c r="AR13" s="53" t="str">
        <f>別添４!F19&amp;""</f>
        <v/>
      </c>
      <c r="AS13" s="53" t="str">
        <f>別添４!G19&amp;""</f>
        <v>-</v>
      </c>
      <c r="AT13" s="53"/>
      <c r="AU13" s="53"/>
      <c r="AV13" s="53"/>
      <c r="AW13" s="55"/>
    </row>
    <row r="14" spans="1:53" ht="18.75" customHeight="1">
      <c r="A14" s="54" t="str">
        <f>別添1!O20&amp;""</f>
        <v>01-23-04-010</v>
      </c>
      <c r="B14" s="53" t="str">
        <f>別添1!$Q$1</f>
        <v>01</v>
      </c>
      <c r="C14" s="53"/>
      <c r="D14" s="53"/>
      <c r="E14" s="53" t="str">
        <f>別添1!$N$4&amp;""</f>
        <v>○○○○</v>
      </c>
      <c r="F14" s="53"/>
      <c r="G14" s="53"/>
      <c r="H14" s="53"/>
      <c r="I14" s="53"/>
      <c r="J14" s="53"/>
      <c r="K14" s="53"/>
      <c r="L14" s="61">
        <f ca="1">別添1!Q20</f>
        <v>45168</v>
      </c>
      <c r="M14" s="53"/>
      <c r="N14" s="82" t="str">
        <f>別添2!L29&amp;""</f>
        <v>〇</v>
      </c>
      <c r="O14" s="82"/>
      <c r="P14" s="53" t="str">
        <f>別添1!C20&amp;""</f>
        <v>団体構成員１０</v>
      </c>
      <c r="Q14" s="53" t="str">
        <f>別添1!D20&amp;""</f>
        <v>ダンタイコウセイイン１０</v>
      </c>
      <c r="R14" s="53" t="str">
        <f>別添1!E20&amp;""</f>
        <v>棚倉町</v>
      </c>
      <c r="S14" s="53" t="str">
        <f>別添1!F20&amp;""</f>
        <v>無花果４６－８</v>
      </c>
      <c r="T14" s="53" t="str">
        <f>別添1!G20&amp;""</f>
        <v>024-453-9899</v>
      </c>
      <c r="U14" s="53" t="str">
        <f>別添1!H20&amp;""</f>
        <v>natanasi@momo.com</v>
      </c>
      <c r="V14" s="53" t="str">
        <f>別添1!I20&amp;""</f>
        <v>七海</v>
      </c>
      <c r="W14" s="53" t="str">
        <f>別添1!J20&amp;""</f>
        <v/>
      </c>
      <c r="X14" s="53" t="str">
        <f>別添1!K20&amp;""</f>
        <v>耕種</v>
      </c>
      <c r="Y14" s="53" t="str">
        <f>別添1!L20&amp;""</f>
        <v>新規</v>
      </c>
      <c r="Z14" s="53" t="str">
        <f>別添1!M20&amp;""</f>
        <v>不明</v>
      </c>
      <c r="AA14" s="53"/>
      <c r="AB14" s="86" t="str">
        <f>別添2!$N$2</f>
        <v>ab</v>
      </c>
      <c r="AC14"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14" s="86">
        <f>別添2!D29</f>
        <v>150</v>
      </c>
      <c r="AE14" s="86">
        <f>別添2!E29</f>
        <v>250</v>
      </c>
      <c r="AF14" s="86">
        <f>別添2!F29</f>
        <v>150</v>
      </c>
      <c r="AG14" s="86">
        <f>別添2!G29</f>
        <v>200</v>
      </c>
      <c r="AH14" s="86"/>
      <c r="AI14" s="53" t="str">
        <f>別添３!F20&amp;""</f>
        <v>1000</v>
      </c>
      <c r="AJ14" s="53" t="str">
        <f>別添３!G20&amp;""</f>
        <v>1200</v>
      </c>
      <c r="AK14" s="53" t="str">
        <f>別添３!H20&amp;""</f>
        <v>600</v>
      </c>
      <c r="AL14" s="53" t="str">
        <f>別添３!I20&amp;""</f>
        <v>560</v>
      </c>
      <c r="AM14" s="53" t="str">
        <f>別添３!J20&amp;""</f>
        <v>400</v>
      </c>
      <c r="AN14" s="53" t="str">
        <f>別添３!K20&amp;""</f>
        <v>640</v>
      </c>
      <c r="AO14" s="53"/>
      <c r="AP14" s="53" t="str">
        <f>別添４!D20&amp;""</f>
        <v/>
      </c>
      <c r="AQ14" s="53" t="str">
        <f>別添４!E20&amp;""</f>
        <v/>
      </c>
      <c r="AR14" s="53" t="str">
        <f>別添４!F20&amp;""</f>
        <v/>
      </c>
      <c r="AS14" s="53" t="str">
        <f>別添４!G20&amp;""</f>
        <v>-</v>
      </c>
      <c r="AT14" s="53"/>
      <c r="AU14" s="53"/>
      <c r="AV14" s="53"/>
      <c r="AW14" s="55"/>
    </row>
    <row r="15" spans="1:53">
      <c r="A15" s="55"/>
      <c r="B15" s="55"/>
      <c r="C15" s="55"/>
      <c r="D15" s="55"/>
      <c r="E15" s="55"/>
      <c r="F15" s="55"/>
      <c r="G15" s="147"/>
      <c r="H15" s="147"/>
      <c r="I15" s="55"/>
      <c r="J15" s="147"/>
      <c r="K15" s="147"/>
      <c r="L15" s="55"/>
      <c r="M15" s="55"/>
      <c r="N15" s="55"/>
      <c r="O15" s="55"/>
      <c r="P15" s="55"/>
      <c r="Q15" s="55"/>
      <c r="R15" s="55"/>
      <c r="S15" s="55"/>
      <c r="T15" s="55"/>
      <c r="U15" s="55"/>
      <c r="V15" s="55"/>
      <c r="W15" s="55"/>
      <c r="X15" s="55"/>
      <c r="Y15" s="55"/>
      <c r="Z15" s="55"/>
      <c r="AA15" s="55"/>
      <c r="AB15" s="88"/>
      <c r="AC15" s="88"/>
      <c r="AD15" s="88"/>
      <c r="AE15" s="88"/>
      <c r="AF15" s="88"/>
      <c r="AG15" s="88"/>
      <c r="AH15" s="88"/>
      <c r="AI15" s="55"/>
      <c r="AJ15" s="55"/>
      <c r="AK15" s="55"/>
      <c r="AL15" s="55"/>
      <c r="AM15" s="55"/>
      <c r="AN15" s="55"/>
      <c r="AO15" s="55"/>
      <c r="AP15" s="55"/>
      <c r="AQ15" s="147"/>
      <c r="AR15" s="147"/>
      <c r="AS15" s="55"/>
      <c r="AT15" s="55"/>
      <c r="AU15" s="55"/>
      <c r="AV15" s="55"/>
      <c r="AW15" s="55"/>
    </row>
  </sheetData>
  <mergeCells count="44">
    <mergeCell ref="AU3:AU4"/>
    <mergeCell ref="G15:H15"/>
    <mergeCell ref="J15:K15"/>
    <mergeCell ref="AQ15:AR15"/>
    <mergeCell ref="AM3:AN3"/>
    <mergeCell ref="AO3:AO4"/>
    <mergeCell ref="AP3:AP4"/>
    <mergeCell ref="AQ3:AQ4"/>
    <mergeCell ref="AS3:AS4"/>
    <mergeCell ref="AT3:AT4"/>
    <mergeCell ref="AA3:AA4"/>
    <mergeCell ref="AD3:AE3"/>
    <mergeCell ref="AF3:AG3"/>
    <mergeCell ref="AH3:AH4"/>
    <mergeCell ref="AI3:AJ3"/>
    <mergeCell ref="AK3:AL3"/>
    <mergeCell ref="Z3:Z4"/>
    <mergeCell ref="M3:M4"/>
    <mergeCell ref="N3:N4"/>
    <mergeCell ref="O3:O4"/>
    <mergeCell ref="P3:P4"/>
    <mergeCell ref="R3:S3"/>
    <mergeCell ref="T3:T4"/>
    <mergeCell ref="U3:U4"/>
    <mergeCell ref="V3:V4"/>
    <mergeCell ref="W3:W4"/>
    <mergeCell ref="X3:X4"/>
    <mergeCell ref="Y3:Y4"/>
    <mergeCell ref="AP2:AU2"/>
    <mergeCell ref="AV2:AV4"/>
    <mergeCell ref="A3:A4"/>
    <mergeCell ref="B3:B4"/>
    <mergeCell ref="C3:C4"/>
    <mergeCell ref="D3:D4"/>
    <mergeCell ref="E3:E4"/>
    <mergeCell ref="G3:I3"/>
    <mergeCell ref="J3:K3"/>
    <mergeCell ref="L3:L4"/>
    <mergeCell ref="B2:C2"/>
    <mergeCell ref="D2:F2"/>
    <mergeCell ref="G2:K2"/>
    <mergeCell ref="L2:AA2"/>
    <mergeCell ref="AB2:AH2"/>
    <mergeCell ref="AI2:AO2"/>
  </mergeCells>
  <phoneticPr fontId="1"/>
  <dataValidations count="3">
    <dataValidation type="list" allowBlank="1" showInputMessage="1" showErrorMessage="1" sqref="D5:D14">
      <formula1>$AX$3:$AX$5</formula1>
    </dataValidation>
    <dataValidation type="list" allowBlank="1" showInputMessage="1" showErrorMessage="1" sqref="O5:O14">
      <formula1>$AZ$3:$AZ$4</formula1>
    </dataValidation>
    <dataValidation type="list" allowBlank="1" showInputMessage="1" showErrorMessage="1" sqref="N5:N14">
      <formula1>$AY$3:$AY$5</formula1>
    </dataValidation>
  </dataValidations>
  <pageMargins left="0.7" right="0.7" top="0.75" bottom="0.75" header="0.3" footer="0.3"/>
  <pageSetup paperSize="8" scale="48" orientation="landscape" r:id="rId1"/>
  <colBreaks count="1" manualBreakCount="1">
    <brk id="4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別添1</vt:lpstr>
      <vt:lpstr>別添2</vt:lpstr>
      <vt:lpstr>別添３</vt:lpstr>
      <vt:lpstr>別添４</vt:lpstr>
      <vt:lpstr>転記シート</vt:lpstr>
      <vt:lpstr>別添1!Print_Area</vt:lpstr>
      <vt:lpstr>別添2!Print_Area</vt:lpstr>
      <vt:lpstr>別添３!Print_Area</vt:lpstr>
      <vt:lpstr>別添４!Print_Area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中山秀貴</dc:creator>
  <cp:lastModifiedBy>川口 悦史</cp:lastModifiedBy>
  <cp:lastPrinted>2023-08-29T23:58:09Z</cp:lastPrinted>
  <dcterms:created xsi:type="dcterms:W3CDTF">2015-04-05T01:00:08Z</dcterms:created>
  <dcterms:modified xsi:type="dcterms:W3CDTF">2023-08-29T23:58:14Z</dcterms:modified>
</cp:coreProperties>
</file>