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経営比較分析表\R4\"/>
    </mc:Choice>
  </mc:AlternateContent>
  <xr:revisionPtr revIDLastSave="0" documentId="13_ncr:1_{0A7E8529-093E-4377-9497-DE5E4125EDE7}" xr6:coauthVersionLast="41" xr6:coauthVersionMax="41" xr10:uidLastSave="{00000000-0000-0000-0000-000000000000}"/>
  <workbookProtection workbookAlgorithmName="SHA-512" workbookHashValue="EAeeA2A9zG2SJoCZbDleL+XljOUXMIjL84+p722KXx9lNl1wE9wgAZ4CCqfervh0o91fALS5GhrCzNR9z3NlBw==" workbookSaltValue="VVZcsDfRT85qMr0hY8Ztb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<sst xmlns="http://schemas.openxmlformats.org/spreadsheetml/2006/main" count="233" uniqueCount="118">
  <si>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</si>
  <si>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</si>
  <si>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</si>
  <si>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</si>
  <si>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</si>
  <si>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</si>
  <si>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</si>
  <si>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</si>
  <si>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</si>
  <si>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</si>
  <si>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</si>
  <si>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</si>
  <si>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</si>
  <si>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</si>
  <si>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</si>
  <si>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</si>
  <si>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</si>
  <si>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</si>
  <si>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</si>
  <si>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</si>
  <si>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</si>
  <si>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</si>
  <si>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</si>
  <si>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</si>
  <si>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</si>
  <si>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</si>
  <si>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</si>
  <si>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</si>
  <si>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</si>
  <si>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</si>
  <si>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</si>
  <si>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</si>
  <si>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</si>
  <si>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</si>
  <si>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</si>
  <si>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</si>
  <si>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</si>
  <si>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</si>
  <si>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</si>
  <si>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</si>
  <si>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</si>
  <si>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</si>
  <si>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</si>
  <si>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</si>
  <si>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</si>
  <si>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</si>
  <si>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</si>
  <si>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</si>
  <si>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</si>
  <si>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</si>
  <si>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</si>
  <si>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</si>
  <si>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</si>
  <si>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</si>
  <si>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</si>
  <si>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</si>
  <si>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</si>
  <si>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</si>
  <si>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</si>
  <si>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</si>
  <si>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</si>
  <si>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</si>
  <si>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</si>
  <si>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</si>
  <si>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</si>
  <si>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</si>
  <si>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</si>
  <si>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</si>
  <si>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</si>
  <si>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</si>
  <si>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</si>
  <si>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</si>
  <si>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</si>
  <si>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</si>
  <si>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</si>
  <si>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</si>
  <si>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</si>
  <si>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</si>
  <si>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</si>
  <si>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</si>
  <si>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</si>
  <si>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</si>
  <si>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</si>
  <si>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</si>
  <si>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</si>
  <si>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</si>
  <si>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</si>
  <si>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</si>
  <si>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</si>
  <si>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</si>
  <si>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</si>
  <si>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</si>
  <si>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</si>
  <si>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</si>
  <si>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</si>
  <si>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</si>
  <si>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</si>
  <si>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</si>
  <si>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</si>
  <si>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</si>
  <si>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</si>
  <si>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</si>
  <si>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</si>
  <si>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</si>
  <si>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</si>
  <si>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</si>
  <si>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</si>
  <si>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</si>
  <si>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</si>
  <si>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</si>
  <si>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</si>
  <si>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</si>
  <si>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</si>
  <si>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</si>
  <si>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</si>
  <si>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の給水区域は、広域で山間部の集落が多いため管路が長く水道事業運営は、一般会計からの繰入がなければ経営できない厳しい状況にある。一方では、有収率が高いことから施設の低コスト化が図られていると考えている。さらに給水収益の改善を図るには、料金改定、事業の効率化を図るなど、経営改善策を見出していくことが必要である。</t>
    <rPh sb="86" eb="87">
      <t>ヒク</t>
    </rPh>
    <phoneticPr fontId="4"/>
  </si>
  <si>
    <t>　更新に伴う財源の確保が困難なことから、個別修繕により対応している。今後は、中長期的な経営見通しを踏まえて、適切な投資による計画的な更新を行う必要がある。</t>
    <rPh sb="12" eb="14">
      <t>コンナン</t>
    </rPh>
    <rPh sb="41" eb="42">
      <t>テキ</t>
    </rPh>
    <rPh sb="62" eb="64">
      <t>ケイカク</t>
    </rPh>
    <rPh sb="64" eb="65">
      <t>テキ</t>
    </rPh>
    <rPh sb="66" eb="68">
      <t>コウシン</t>
    </rPh>
    <rPh sb="69" eb="70">
      <t>オコナ</t>
    </rPh>
    <phoneticPr fontId="4"/>
  </si>
  <si>
    <t>　収益的収支比率は、前年度比で3.31%減少し、一般会計からの繰入金に依存している状況が続いている。今後も人口減少に伴う現在給水人口の減少などにより給水収益の増は見込めないため、料金水準の見直しや経費削減など経営改善に向け検討する必要がある。
　企業債残高対給水収益比率は、類似団体平均値を上回っている。今後も横ばいで推移すると見込まれる。
　料金回収率は、類似団体平均値と比較して低いため、適正な料金設定の検討が必要である。
　給水原価は、類似団体平均値とほぼ同程度であるが、施設修繕費用の増加に伴い増加傾向にあるため、経費削減に向けた取組が必要である。
　施設利用率は、人口減少やコロナ禍により、企業の業務量の減少や公共施設の使用制限等により減少したものと考えられる。
　有収率は類似団体平均値を上回っており施設の利用が収益に確実に反映している。</t>
    <rPh sb="41" eb="43">
      <t>ジョウキョウ</t>
    </rPh>
    <rPh sb="221" eb="228">
      <t>ルイジダンタイヘイキンチ</t>
    </rPh>
    <rPh sb="231" eb="234">
      <t>ドウテイド</t>
    </rPh>
    <rPh sb="253" eb="255">
      <t>ケイコウ</t>
    </rPh>
    <rPh sb="261" eb="263">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</si>
</sst>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1.24</c:v>
                </c:pt>
                <c:pt idx="1">
                  <c:v>0.82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BA-401C-891F-527DE63A43D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BABA-401C-891F-527DE63A43D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51.96</c:v>
                </c:pt>
                <c:pt idx="1">
                  <c:v>51.73</c:v>
                </c:pt>
                <c:pt idx="2">
                  <c:v>51.41</c:v>
                </c:pt>
                <c:pt idx="3">
                  <c:v>47.42</c:v>
                </c:pt>
                <c:pt idx="4">
                  <c:v>46.93</c:v>
                </c:pt>
              </c:numCache>
            </c:numRef>
          </c:val>
          <c:extLst>
            <c:ext xmlns:c16="http://schemas.microsoft.com/office/drawing/2014/chart" uri="{C3380CC4-5D6E-409C-BE32-E72D297353CC}">
              <c16:uniqueId val="{00000000-B69C-47D3-860A-E86C1ED4ABE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B69C-47D3-860A-E86C1ED4ABE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83.83</c:v>
                </c:pt>
                <c:pt idx="1">
                  <c:v>82.86</c:v>
                </c:pt>
                <c:pt idx="2">
                  <c:v>82.41</c:v>
                </c:pt>
                <c:pt idx="3">
                  <c:v>87.29</c:v>
                </c:pt>
                <c:pt idx="4">
                  <c:v>87.83</c:v>
                </c:pt>
              </c:numCache>
            </c:numRef>
          </c:val>
          <c:extLst>
            <c:ext xmlns:c16="http://schemas.microsoft.com/office/drawing/2014/chart" uri="{C3380CC4-5D6E-409C-BE32-E72D297353CC}">
              <c16:uniqueId val="{00000000-AE40-4A19-BF63-EA159B57C33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AE40-4A19-BF63-EA159B57C33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45.46</c:v>
                </c:pt>
                <c:pt idx="1">
                  <c:v>41.99</c:v>
                </c:pt>
                <c:pt idx="2">
                  <c:v>48.99</c:v>
                </c:pt>
                <c:pt idx="3">
                  <c:v>41.91</c:v>
                </c:pt>
                <c:pt idx="4">
                  <c:v>38.6</c:v>
                </c:pt>
              </c:numCache>
            </c:numRef>
          </c:val>
          <c:extLst>
            <c:ext xmlns:c16="http://schemas.microsoft.com/office/drawing/2014/chart" uri="{C3380CC4-5D6E-409C-BE32-E72D297353CC}">
              <c16:uniqueId val="{00000000-4026-48B6-8EE2-CD645031F2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026-48B6-8EE2-CD645031F2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E0-4685-B8F0-C2A01412455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0-4685-B8F0-C2A01412455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9-4B34-8172-639DE760A87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9-4B34-8172-639DE760A87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D9-4E63-9320-7E68671835F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D9-4E63-9320-7E68671835F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C-4559-95F9-203A31A4ED1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C-4559-95F9-203A31A4ED1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1776.59</c:v>
                </c:pt>
                <c:pt idx="1">
                  <c:v>1674.2</c:v>
                </c:pt>
                <c:pt idx="2">
                  <c:v>1558.66</c:v>
                </c:pt>
                <c:pt idx="3">
                  <c:v>1559.88</c:v>
                </c:pt>
                <c:pt idx="4">
                  <c:v>1473.22</c:v>
                </c:pt>
              </c:numCache>
            </c:numRef>
          </c:val>
          <c:extLst>
            <c:ext xmlns:c16="http://schemas.microsoft.com/office/drawing/2014/chart" uri="{C3380CC4-5D6E-409C-BE32-E72D297353CC}">
              <c16:uniqueId val="{00000000-A516-4805-AC19-835EB9D708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516-4805-AC19-835EB9D708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32.96</c:v>
                </c:pt>
                <c:pt idx="1">
                  <c:v>32.1</c:v>
                </c:pt>
                <c:pt idx="2">
                  <c:v>36.93</c:v>
                </c:pt>
                <c:pt idx="3">
                  <c:v>34.75</c:v>
                </c:pt>
                <c:pt idx="4">
                  <c:v>31.96</c:v>
                </c:pt>
              </c:numCache>
            </c:numRef>
          </c:val>
          <c:extLst>
            <c:ext xmlns:c16="http://schemas.microsoft.com/office/drawing/2014/chart" uri="{C3380CC4-5D6E-409C-BE32-E72D297353CC}">
              <c16:uniqueId val="{00000000-D91F-4DD0-956C-C33469740A0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D91F-4DD0-956C-C33469740A0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428.02</c:v>
                </c:pt>
                <c:pt idx="1">
                  <c:v>447.95</c:v>
                </c:pt>
                <c:pt idx="2">
                  <c:v>403.07</c:v>
                </c:pt>
                <c:pt idx="3">
                  <c:v>430.87</c:v>
                </c:pt>
                <c:pt idx="4">
                  <c:v>469.86</c:v>
                </c:pt>
              </c:numCache>
            </c:numRef>
          </c:val>
          <c:extLst>
            <c:ext xmlns:c16="http://schemas.microsoft.com/office/drawing/2014/chart" uri="{C3380CC4-5D6E-409C-BE32-E72D297353CC}">
              <c16:uniqueId val="{00000000-5E46-4232-85FC-D3E920B20D8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5E46-4232-85FC-D3E920B20D8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90" zoomScaleNormal="90" workbookViewId="0">
      <selection activeCell="AA35" sqref="AA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鮫川村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3033</v>
      </c>
      <c r="AM8" s="37"/>
      <c r="AN8" s="37"/>
      <c r="AO8" s="37"/>
      <c r="AP8" s="37"/>
      <c r="AQ8" s="37"/>
      <c r="AR8" s="37"/>
      <c r="AS8" s="37"/>
      <c r="AT8" s="38">
        <f>データ!$S$6</f>
        <v>131.34</v>
      </c>
      <c r="AU8" s="38"/>
      <c r="AV8" s="38"/>
      <c r="AW8" s="38"/>
      <c r="AX8" s="38"/>
      <c r="AY8" s="38"/>
      <c r="AZ8" s="38"/>
      <c r="BA8" s="38"/>
      <c r="BB8" s="38">
        <f>データ!$T$6</f>
        <v>23.09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51.15</v>
      </c>
      <c r="Q10" s="38"/>
      <c r="R10" s="38"/>
      <c r="S10" s="38"/>
      <c r="T10" s="38"/>
      <c r="U10" s="38"/>
      <c r="V10" s="38"/>
      <c r="W10" s="37">
        <f>データ!$Q$6</f>
        <v>2665</v>
      </c>
      <c r="X10" s="37"/>
      <c r="Y10" s="37"/>
      <c r="Z10" s="37"/>
      <c r="AA10" s="37"/>
      <c r="AB10" s="37"/>
      <c r="AC10" s="37"/>
      <c r="AD10" s="2"/>
      <c r="AE10" s="2"/>
      <c r="AF10" s="2"/>
      <c r="AG10" s="2"/>
      <c r="AH10" s="2"/>
      <c r="AI10" s="2"/>
      <c r="AJ10" s="2"/>
      <c r="AK10" s="2"/>
      <c r="AL10" s="37">
        <f>データ!$U$6</f>
        <v>1529</v>
      </c>
      <c r="AM10" s="37"/>
      <c r="AN10" s="37"/>
      <c r="AO10" s="37"/>
      <c r="AP10" s="37"/>
      <c r="AQ10" s="37"/>
      <c r="AR10" s="37"/>
      <c r="AS10" s="37"/>
      <c r="AT10" s="38">
        <f>データ!$V$6</f>
        <v>6.12</v>
      </c>
      <c r="AU10" s="38"/>
      <c r="AV10" s="38"/>
      <c r="AW10" s="38"/>
      <c r="AX10" s="38"/>
      <c r="AY10" s="38"/>
      <c r="AZ10" s="38"/>
      <c r="BA10" s="38"/>
      <c r="BB10" s="38">
        <f>データ!$W$6</f>
        <v>249.84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6yzGU6/np7j9b3Ef2p2izsmMYJRsZdTaH7sv+vBnUVivoZzjjs6ni2zKNeJwTnaxCuk7k+9O7uzQsiE+IvZhyQ==" saltValue="eCtawQcxYGdDWoORoph2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74845</v>
      </c>
      <c r="D6" s="20">
        <f t="shared" si="3"/>
        <v>47</v>
      </c>
      <c r="E6" s="20">
        <f t="shared" si="3"/>
        <v>1</v>
      </c>
      <c r="F6" s="20">
        <f t="shared" si="3"/>
        <v>0</v>
      </c>
      <c r="G6" s="20">
        <f t="shared" si="3"/>
        <v>0</v>
      </c>
      <c r="H6" s="20" t="str">
        <f t="shared" si="3"/>
        <v>福島県　鮫川村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51.15</v>
      </c>
      <c r="Q6" s="21">
        <f t="shared" si="3"/>
        <v>2665</v>
      </c>
      <c r="R6" s="21">
        <f t="shared" si="3"/>
        <v>3033</v>
      </c>
      <c r="S6" s="21">
        <f t="shared" si="3"/>
        <v>131.34</v>
      </c>
      <c r="T6" s="21">
        <f t="shared" si="3"/>
        <v>23.09</v>
      </c>
      <c r="U6" s="21">
        <f t="shared" si="3"/>
        <v>1529</v>
      </c>
      <c r="V6" s="21">
        <f t="shared" si="3"/>
        <v>6.12</v>
      </c>
      <c r="W6" s="21">
        <f t="shared" si="3"/>
        <v>249.84</v>
      </c>
      <c r="X6" s="22">
        <f>IF(X7="",NA(),X7)</f>
        <v>45.46</v>
      </c>
      <c r="Y6" s="22">
        <f t="shared" ref="Y6:AG6" si="4">IF(Y7="",NA(),Y7)</f>
        <v>41.99</v>
      </c>
      <c r="Z6" s="22">
        <f t="shared" si="4"/>
        <v>48.99</v>
      </c>
      <c r="AA6" s="22">
        <f t="shared" si="4"/>
        <v>41.91</v>
      </c>
      <c r="AB6" s="22">
        <f t="shared" si="4"/>
        <v>38.6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1776.59</v>
      </c>
      <c r="BF6" s="22">
        <f t="shared" ref="BF6:BN6" si="7">IF(BF7="",NA(),BF7)</f>
        <v>1674.2</v>
      </c>
      <c r="BG6" s="22">
        <f t="shared" si="7"/>
        <v>1558.66</v>
      </c>
      <c r="BH6" s="22">
        <f t="shared" si="7"/>
        <v>1559.88</v>
      </c>
      <c r="BI6" s="22">
        <f t="shared" si="7"/>
        <v>1473.22</v>
      </c>
      <c r="BJ6" s="22">
        <f t="shared" si="7"/>
        <v>1274.21</v>
      </c>
      <c r="BK6" s="22">
        <f t="shared" si="7"/>
        <v>1183.92</v>
      </c>
      <c r="BL6" s="22">
        <f t="shared" si="7"/>
        <v>1128.72</v>
      </c>
      <c r="BM6" s="22">
        <f t="shared" si="7"/>
        <v>1125.25</v>
      </c>
      <c r="BN6" s="22">
        <f t="shared" si="7"/>
        <v>1157.05</v>
      </c>
      <c r="BO6" s="21" t="str">
        <f>IF(BO7="","",IF(BO7="-","【-】","【"&amp;SUBSTITUTE(TEXT(BO7,"#,##0.00"),"-","△")&amp;"】"))</f>
        <v>【982.48】</v>
      </c>
      <c r="BP6" s="22">
        <f>IF(BP7="",NA(),BP7)</f>
        <v>32.96</v>
      </c>
      <c r="BQ6" s="22">
        <f t="shared" ref="BQ6:BY6" si="8">IF(BQ7="",NA(),BQ7)</f>
        <v>32.1</v>
      </c>
      <c r="BR6" s="22">
        <f t="shared" si="8"/>
        <v>36.93</v>
      </c>
      <c r="BS6" s="22">
        <f t="shared" si="8"/>
        <v>34.75</v>
      </c>
      <c r="BT6" s="22">
        <f t="shared" si="8"/>
        <v>31.96</v>
      </c>
      <c r="BU6" s="22">
        <f t="shared" si="8"/>
        <v>41.25</v>
      </c>
      <c r="BV6" s="22">
        <f t="shared" si="8"/>
        <v>42.5</v>
      </c>
      <c r="BW6" s="22">
        <f t="shared" si="8"/>
        <v>41.84</v>
      </c>
      <c r="BX6" s="22">
        <f t="shared" si="8"/>
        <v>41.44</v>
      </c>
      <c r="BY6" s="22">
        <f t="shared" si="8"/>
        <v>37.65</v>
      </c>
      <c r="BZ6" s="21" t="str">
        <f>IF(BZ7="","",IF(BZ7="-","【-】","【"&amp;SUBSTITUTE(TEXT(BZ7,"#,##0.00"),"-","△")&amp;"】"))</f>
        <v>【50.61】</v>
      </c>
      <c r="CA6" s="22">
        <f>IF(CA7="",NA(),CA7)</f>
        <v>428.02</v>
      </c>
      <c r="CB6" s="22">
        <f t="shared" ref="CB6:CJ6" si="9">IF(CB7="",NA(),CB7)</f>
        <v>447.95</v>
      </c>
      <c r="CC6" s="22">
        <f t="shared" si="9"/>
        <v>403.07</v>
      </c>
      <c r="CD6" s="22">
        <f t="shared" si="9"/>
        <v>430.87</v>
      </c>
      <c r="CE6" s="22">
        <f t="shared" si="9"/>
        <v>469.86</v>
      </c>
      <c r="CF6" s="22">
        <f t="shared" si="9"/>
        <v>383.25</v>
      </c>
      <c r="CG6" s="22">
        <f t="shared" si="9"/>
        <v>377.72</v>
      </c>
      <c r="CH6" s="22">
        <f t="shared" si="9"/>
        <v>390.47</v>
      </c>
      <c r="CI6" s="22">
        <f t="shared" si="9"/>
        <v>403.61</v>
      </c>
      <c r="CJ6" s="22">
        <f t="shared" si="9"/>
        <v>442.82</v>
      </c>
      <c r="CK6" s="21" t="str">
        <f>IF(CK7="","",IF(CK7="-","【-】","【"&amp;SUBSTITUTE(TEXT(CK7,"#,##0.00"),"-","△")&amp;"】"))</f>
        <v>【320.83】</v>
      </c>
      <c r="CL6" s="22">
        <f>IF(CL7="",NA(),CL7)</f>
        <v>51.96</v>
      </c>
      <c r="CM6" s="22">
        <f t="shared" ref="CM6:CU6" si="10">IF(CM7="",NA(),CM7)</f>
        <v>51.73</v>
      </c>
      <c r="CN6" s="22">
        <f t="shared" si="10"/>
        <v>51.41</v>
      </c>
      <c r="CO6" s="22">
        <f t="shared" si="10"/>
        <v>47.42</v>
      </c>
      <c r="CP6" s="22">
        <f t="shared" si="10"/>
        <v>46.93</v>
      </c>
      <c r="CQ6" s="22">
        <f t="shared" si="10"/>
        <v>48.26</v>
      </c>
      <c r="CR6" s="22">
        <f t="shared" si="10"/>
        <v>48.01</v>
      </c>
      <c r="CS6" s="22">
        <f t="shared" si="10"/>
        <v>49.08</v>
      </c>
      <c r="CT6" s="22">
        <f t="shared" si="10"/>
        <v>51.46</v>
      </c>
      <c r="CU6" s="22">
        <f t="shared" si="10"/>
        <v>51.84</v>
      </c>
      <c r="CV6" s="21" t="str">
        <f>IF(CV7="","",IF(CV7="-","【-】","【"&amp;SUBSTITUTE(TEXT(CV7,"#,##0.00"),"-","△")&amp;"】"))</f>
        <v>【56.15】</v>
      </c>
      <c r="CW6" s="22">
        <f>IF(CW7="",NA(),CW7)</f>
        <v>83.83</v>
      </c>
      <c r="CX6" s="22">
        <f t="shared" ref="CX6:DF6" si="11">IF(CX7="",NA(),CX7)</f>
        <v>82.86</v>
      </c>
      <c r="CY6" s="22">
        <f t="shared" si="11"/>
        <v>82.41</v>
      </c>
      <c r="CZ6" s="22">
        <f t="shared" si="11"/>
        <v>87.29</v>
      </c>
      <c r="DA6" s="22">
        <f t="shared" si="11"/>
        <v>87.83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1.24</v>
      </c>
      <c r="EE6" s="22">
        <f t="shared" ref="EE6:EM6" si="14">IF(EE7="",NA(),EE7)</f>
        <v>0.82</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74845</v>
      </c>
      <c r="D7" s="24">
        <v>47</v>
      </c>
      <c r="E7" s="24">
        <v>1</v>
      </c>
      <c r="F7" s="24">
        <v>0</v>
      </c>
      <c r="G7" s="24">
        <v>0</v>
      </c>
      <c r="H7" s="24" t="s">
        <v>97</v>
      </c>
      <c r="I7" s="24" t="s">
        <v>98</v>
      </c>
      <c r="J7" s="24" t="s">
        <v>99</v>
      </c>
      <c r="K7" s="24" t="s">
        <v>100</v>
      </c>
      <c r="L7" s="24" t="s">
        <v>101</v>
      </c>
      <c r="M7" s="24" t="s">
        <v>102</v>
      </c>
      <c r="N7" s="25" t="s">
        <v>103</v>
      </c>
      <c r="O7" s="25" t="s">
        <v>104</v>
      </c>
      <c r="P7" s="25">
        <v>51.15</v>
      </c>
      <c r="Q7" s="25">
        <v>2665</v>
      </c>
      <c r="R7" s="25">
        <v>3033</v>
      </c>
      <c r="S7" s="25">
        <v>131.34</v>
      </c>
      <c r="T7" s="25">
        <v>23.09</v>
      </c>
      <c r="U7" s="25">
        <v>1529</v>
      </c>
      <c r="V7" s="25">
        <v>6.12</v>
      </c>
      <c r="W7" s="25">
        <v>249.84</v>
      </c>
      <c r="X7" s="25">
        <v>45.46</v>
      </c>
      <c r="Y7" s="25">
        <v>41.99</v>
      </c>
      <c r="Z7" s="25">
        <v>48.99</v>
      </c>
      <c r="AA7" s="25">
        <v>41.91</v>
      </c>
      <c r="AB7" s="25">
        <v>38.6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1776.59</v>
      </c>
      <c r="BF7" s="25">
        <v>1674.2</v>
      </c>
      <c r="BG7" s="25">
        <v>1558.66</v>
      </c>
      <c r="BH7" s="25">
        <v>1559.88</v>
      </c>
      <c r="BI7" s="25">
        <v>1473.22</v>
      </c>
      <c r="BJ7" s="25">
        <v>1274.21</v>
      </c>
      <c r="BK7" s="25">
        <v>1183.92</v>
      </c>
      <c r="BL7" s="25">
        <v>1128.72</v>
      </c>
      <c r="BM7" s="25">
        <v>1125.25</v>
      </c>
      <c r="BN7" s="25">
        <v>1157.05</v>
      </c>
      <c r="BO7" s="25">
        <v>982.48</v>
      </c>
      <c r="BP7" s="25">
        <v>32.96</v>
      </c>
      <c r="BQ7" s="25">
        <v>32.1</v>
      </c>
      <c r="BR7" s="25">
        <v>36.93</v>
      </c>
      <c r="BS7" s="25">
        <v>34.75</v>
      </c>
      <c r="BT7" s="25">
        <v>31.96</v>
      </c>
      <c r="BU7" s="25">
        <v>41.25</v>
      </c>
      <c r="BV7" s="25">
        <v>42.5</v>
      </c>
      <c r="BW7" s="25">
        <v>41.84</v>
      </c>
      <c r="BX7" s="25">
        <v>41.44</v>
      </c>
      <c r="BY7" s="25">
        <v>37.65</v>
      </c>
      <c r="BZ7" s="25">
        <v>50.61</v>
      </c>
      <c r="CA7" s="25">
        <v>428.02</v>
      </c>
      <c r="CB7" s="25">
        <v>447.95</v>
      </c>
      <c r="CC7" s="25">
        <v>403.07</v>
      </c>
      <c r="CD7" s="25">
        <v>430.87</v>
      </c>
      <c r="CE7" s="25">
        <v>469.86</v>
      </c>
      <c r="CF7" s="25">
        <v>383.25</v>
      </c>
      <c r="CG7" s="25">
        <v>377.72</v>
      </c>
      <c r="CH7" s="25">
        <v>390.47</v>
      </c>
      <c r="CI7" s="25">
        <v>403.61</v>
      </c>
      <c r="CJ7" s="25">
        <v>442.82</v>
      </c>
      <c r="CK7" s="25">
        <v>320.83</v>
      </c>
      <c r="CL7" s="25">
        <v>51.96</v>
      </c>
      <c r="CM7" s="25">
        <v>51.73</v>
      </c>
      <c r="CN7" s="25">
        <v>51.41</v>
      </c>
      <c r="CO7" s="25">
        <v>47.42</v>
      </c>
      <c r="CP7" s="25">
        <v>46.93</v>
      </c>
      <c r="CQ7" s="25">
        <v>48.26</v>
      </c>
      <c r="CR7" s="25">
        <v>48.01</v>
      </c>
      <c r="CS7" s="25">
        <v>49.08</v>
      </c>
      <c r="CT7" s="25">
        <v>51.46</v>
      </c>
      <c r="CU7" s="25">
        <v>51.84</v>
      </c>
      <c r="CV7" s="25">
        <v>56.15</v>
      </c>
      <c r="CW7" s="25">
        <v>83.83</v>
      </c>
      <c r="CX7" s="25">
        <v>82.86</v>
      </c>
      <c r="CY7" s="25">
        <v>82.41</v>
      </c>
      <c r="CZ7" s="25">
        <v>87.29</v>
      </c>
      <c r="DA7" s="25">
        <v>87.83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1.24</v>
      </c>
      <c r="EE7" s="25">
        <v>0.82</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2024-02-14T00:01:42Z</cp:lastPrinted>
  <dcterms:created xsi:type="dcterms:W3CDTF">2023-12-05T01:05:11Z</dcterms:created>
  <dcterms:modified xsi:type="dcterms:W3CDTF">2024-02-14T00:09:47Z</dcterms:modified>
  <cp:category/>
</cp:coreProperties>
</file>