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6.127.155\全庁共有\01_本庁\09_環境水道課\03_業務係\203_企業会計の調査に関する事項\102_経営比較分析（１月）\20240118_05_R05年調査（R04年度分）\02 作成\"/>
    </mc:Choice>
  </mc:AlternateContent>
  <xr:revisionPtr revIDLastSave="0" documentId="13_ncr:1_{4C346399-87C8-4A36-B560-36EC2BE68638}" xr6:coauthVersionLast="47" xr6:coauthVersionMax="47" xr10:uidLastSave="{00000000-0000-0000-0000-000000000000}"/>
  <workbookProtection workbookAlgorithmName="SHA-512" workbookHashValue="W/RUq2UP94t1dyVGqtcSw7EFpI23PddP6Zm3VupIEEQiaYEuj3jIVVvhJYUBO9wmbsoMBzxJoVtc8zAvYc1+Qg==" workbookSaltValue="84qthBfWCnybiQChSKGLL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<sst xmlns="http://schemas.openxmlformats.org/spreadsheetml/2006/main" count="297" uniqueCount="116">
  <si>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</si>
  <si>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</si>
  <si>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</si>
  <si>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</si>
  <si>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</si>
  <si>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</si>
  <si>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</si>
  <si>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</si>
  <si>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</si>
  <si>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</si>
  <si>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</si>
  <si>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</si>
  <si>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</si>
  <si>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</si>
  <si>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</si>
  <si>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</si>
  <si>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</si>
  <si>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</si>
  <si>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</si>
  <si>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</si>
  <si>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</si>
  <si>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</si>
  <si>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</si>
  <si>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</si>
  <si>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</si>
  <si>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</si>
  <si>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</si>
  <si>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</si>
  <si>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</si>
  <si>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</si>
  <si>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</si>
  <si>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</si>
  <si>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</si>
  <si>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</si>
  <si>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</si>
  <si>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</si>
  <si>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</si>
  <si>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</si>
  <si>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</si>
  <si>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</si>
  <si>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</si>
  <si>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</si>
  <si>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</si>
  <si>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</si>
  <si>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</si>
  <si>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</si>
  <si>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</si>
  <si>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</si>
  <si>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</si>
  <si>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</si>
  <si>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</si>
  <si>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</si>
  <si>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</si>
  <si>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</si>
  <si>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</si>
  <si>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</si>
  <si>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</si>
  <si>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</si>
  <si>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</si>
  <si>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</si>
  <si>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</si>
  <si>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</si>
  <si>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</si>
  <si>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</si>
  <si>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</si>
  <si>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</si>
  <si>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</si>
  <si>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</si>
  <si>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</si>
  <si>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</si>
  <si>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</si>
  <si>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</si>
  <si>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</si>
  <si>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</si>
  <si>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</si>
  <si>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</si>
  <si>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</si>
  <si>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</si>
  <si>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</si>
  <si>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</si>
  <si>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</si>
  <si>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</si>
  <si>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</si>
  <si>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</si>
  <si>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</si>
  <si>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</si>
  <si>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</si>
  <si>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</si>
  <si>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</si>
  <si>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</si>
  <si>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</si>
  <si>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</si>
  <si>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</si>
  <si>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</si>
  <si>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</si>
  <si>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</si>
  <si>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</si>
  <si>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</si>
  <si>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</si>
  <si>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</si>
  <si>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</si>
  <si>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</si>
  <si>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</si>
  <si>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</si>
  <si>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</si>
  <si>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</si>
  <si>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</si>
  <si>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</si>
  <si>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</si>
  <si>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</si>
  <si>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</si>
  <si>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</si>
  <si>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</si>
  <si>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現在のところ管路の破損や老朽化による道路陥没等の報告はありません。
　一方で、下水道処理施設は、供用開始してから20年以上が経過しており、今後一斉に更新時期を迎え、処理場や機械・器具設備の老朽化による更新費用がさらに増加すると見込まれることから、計画的な施設・設備の改築や更新を行っていく必要があります。
</t>
    <rPh sb="60" eb="62">
      <t>イジョウ</t>
    </rPh>
    <phoneticPr fontId="4"/>
  </si>
  <si>
    <t>　収益面については、人口減少に伴う有収水量の減少により、下水道使用料の減少が懸念されます。
　費用面については、管路施設等の整備については完了しているものの、施設の老朽化に伴う更新や故障・破損に伴う修繕費用の増加が見込まれます。
　限られた財源の中でいかに収支のバランスを踏まえ、最適な規模で合理的な施設更新を進めることができるかが重要な課題となります。
　安定した経営を行うためにも、使用料改定を視野に入れた経営戦略の見直しを行うなど、長期的な経営改善が必要です。</t>
    <rPh sb="38" eb="40">
      <t>ケネン</t>
    </rPh>
    <phoneticPr fontId="4"/>
  </si>
  <si>
    <t xml:space="preserve">　『①経常収支比率』が前年度に引き続き赤字となり、『②累積欠損金比率』は増加しています。
　人口減少の影響により使用料収入が年々減少している中、修繕費や動力費が増加している状況であり、使用料の改定などの対策が急務となっています。
　『③流動比率』が100％を下回っていますが、企業債償還金については一般会計からの繰入により補填されるため、経営に大きな影響はないと見込んでいます。
　『⑤経費回収率』は、100％を下回っている状況であることから、使用料改定を視野に入れた対策が必要と考えます。
　『⑥汚水処理原価』は、類似団体平均値より高い数値となっており、より効率的な汚水処理が実施されてるよう対策を講じる必要があると考えます。
　『⑦施設利用率』は、人口減少により整備当初に比べ過大なスペックとなっていることを示していることから、ダウンサイジングや設備の統廃合を進めるなどの改善が必要です。
　『⑧水洗化率』については、面整備が完了している地域である中、接続人口と処理区域内人口が同様の割合で減少傾向にあることから、ほぼ横ばいで推移すると見込んでいます。
</t>
    <rPh sb="3" eb="5">
      <t>ケイジョウ</t>
    </rPh>
    <rPh sb="5" eb="7">
      <t>シュウシ</t>
    </rPh>
    <rPh sb="7" eb="9">
      <t>ヒリツ</t>
    </rPh>
    <rPh sb="11" eb="14">
      <t>ゼンネンド</t>
    </rPh>
    <rPh sb="15" eb="16">
      <t>ヒ</t>
    </rPh>
    <rPh sb="17" eb="18">
      <t>ツヅ</t>
    </rPh>
    <rPh sb="19" eb="21">
      <t>アカジ</t>
    </rPh>
    <rPh sb="36" eb="38">
      <t>ゾウカ</t>
    </rPh>
    <rPh sb="46" eb="48">
      <t>ジンコウ</t>
    </rPh>
    <rPh sb="48" eb="50">
      <t>ゲンショウ</t>
    </rPh>
    <rPh sb="51" eb="53">
      <t>エイキョウ</t>
    </rPh>
    <rPh sb="56" eb="59">
      <t>シヨウリョウ</t>
    </rPh>
    <rPh sb="59" eb="61">
      <t>シュウニュウ</t>
    </rPh>
    <rPh sb="62" eb="64">
      <t>ネンネン</t>
    </rPh>
    <rPh sb="64" eb="66">
      <t>ゲンショウ</t>
    </rPh>
    <rPh sb="70" eb="71">
      <t>ナカ</t>
    </rPh>
    <rPh sb="72" eb="75">
      <t>シュウゼンヒ</t>
    </rPh>
    <rPh sb="76" eb="79">
      <t>ドウリョクヒ</t>
    </rPh>
    <rPh sb="80" eb="82">
      <t>ゾウカ</t>
    </rPh>
    <rPh sb="86" eb="88">
      <t>ジョウキョウ</t>
    </rPh>
    <rPh sb="92" eb="95">
      <t>シヨウリョウ</t>
    </rPh>
    <rPh sb="96" eb="98">
      <t>カイテイ</t>
    </rPh>
    <rPh sb="101" eb="103">
      <t>タイサク</t>
    </rPh>
    <rPh sb="104" eb="106">
      <t>キュウム</t>
    </rPh>
    <rPh sb="162" eb="164">
      <t>ホテン</t>
    </rPh>
    <rPh sb="170" eb="172">
      <t>ケイエイ</t>
    </rPh>
    <rPh sb="173" eb="174">
      <t>オオ</t>
    </rPh>
    <rPh sb="176" eb="178">
      <t>エイキョウ</t>
    </rPh>
    <rPh sb="182" eb="184">
      <t>ミコ</t>
    </rPh>
    <rPh sb="195" eb="197">
      <t>ケイヒ</t>
    </rPh>
    <rPh sb="197" eb="200">
      <t>カイシュウリツ</t>
    </rPh>
    <rPh sb="208" eb="210">
      <t>シタマワ</t>
    </rPh>
    <rPh sb="214" eb="216">
      <t>ジョウキョウ</t>
    </rPh>
    <rPh sb="224" eb="227">
      <t>シヨウリョウ</t>
    </rPh>
    <rPh sb="227" eb="229">
      <t>カイテイ</t>
    </rPh>
    <rPh sb="230" eb="232">
      <t>シヤ</t>
    </rPh>
    <rPh sb="233" eb="234">
      <t>イ</t>
    </rPh>
    <rPh sb="236" eb="238">
      <t>タイサク</t>
    </rPh>
    <rPh sb="239" eb="241">
      <t>ヒツヨウ</t>
    </rPh>
    <rPh sb="242" eb="243">
      <t>カンガ</t>
    </rPh>
    <rPh sb="252" eb="254">
      <t>オスイ</t>
    </rPh>
    <rPh sb="254" eb="256">
      <t>ショリ</t>
    </rPh>
    <rPh sb="256" eb="258">
      <t>ゲンカ</t>
    </rPh>
    <rPh sb="261" eb="263">
      <t>ルイジ</t>
    </rPh>
    <rPh sb="263" eb="265">
      <t>ダンタイ</t>
    </rPh>
    <rPh sb="265" eb="268">
      <t>ヘイキンチ</t>
    </rPh>
    <rPh sb="270" eb="271">
      <t>タカ</t>
    </rPh>
    <rPh sb="272" eb="274">
      <t>スウチ</t>
    </rPh>
    <rPh sb="283" eb="286">
      <t>コウリツテキ</t>
    </rPh>
    <rPh sb="287" eb="289">
      <t>オスイ</t>
    </rPh>
    <rPh sb="289" eb="291">
      <t>ショリ</t>
    </rPh>
    <rPh sb="292" eb="294">
      <t>ジッシ</t>
    </rPh>
    <rPh sb="300" eb="302">
      <t>タイサク</t>
    </rPh>
    <rPh sb="303" eb="304">
      <t>コウ</t>
    </rPh>
    <rPh sb="306" eb="308">
      <t>ヒツヨウ</t>
    </rPh>
    <rPh sb="312" eb="313">
      <t>カンガ</t>
    </rPh>
    <rPh sb="426" eb="428">
      <t>チイキ</t>
    </rPh>
    <rPh sb="431" eb="432">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</si>
</sst>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B95-46DC-AB9E-B220E7D3AB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0.01</c:v>
                </c:pt>
              </c:numCache>
            </c:numRef>
          </c:val>
          <c:smooth val="0"/>
          <c:extLst>
            <c:ext xmlns:c16="http://schemas.microsoft.com/office/drawing/2014/chart" uri="{C3380CC4-5D6E-409C-BE32-E72D297353CC}">
              <c16:uniqueId val="{00000001-1B95-46DC-AB9E-B220E7D3AB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24.66</c:v>
                </c:pt>
                <c:pt idx="4">
                  <c:v>24.22</c:v>
                </c:pt>
              </c:numCache>
            </c:numRef>
          </c:val>
          <c:extLst>
            <c:ext xmlns:c16="http://schemas.microsoft.com/office/drawing/2014/chart" uri="{C3380CC4-5D6E-409C-BE32-E72D297353CC}">
              <c16:uniqueId val="{00000000-637E-4B2C-BC72-0449C65950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66.53</c:v>
                </c:pt>
                <c:pt idx="4">
                  <c:v>52.9</c:v>
                </c:pt>
              </c:numCache>
            </c:numRef>
          </c:val>
          <c:smooth val="0"/>
          <c:extLst>
            <c:ext xmlns:c16="http://schemas.microsoft.com/office/drawing/2014/chart" uri="{C3380CC4-5D6E-409C-BE32-E72D297353CC}">
              <c16:uniqueId val="{00000001-637E-4B2C-BC72-0449C65950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85.61</c:v>
                </c:pt>
                <c:pt idx="4">
                  <c:v>85.3</c:v>
                </c:pt>
              </c:numCache>
            </c:numRef>
          </c:val>
          <c:extLst>
            <c:ext xmlns:c16="http://schemas.microsoft.com/office/drawing/2014/chart" uri="{C3380CC4-5D6E-409C-BE32-E72D297353CC}">
              <c16:uniqueId val="{00000000-51D5-4400-9038-4940F64EC5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84.67</c:v>
                </c:pt>
                <c:pt idx="4">
                  <c:v>90.3</c:v>
                </c:pt>
              </c:numCache>
            </c:numRef>
          </c:val>
          <c:smooth val="0"/>
          <c:extLst>
            <c:ext xmlns:c16="http://schemas.microsoft.com/office/drawing/2014/chart" uri="{C3380CC4-5D6E-409C-BE32-E72D297353CC}">
              <c16:uniqueId val="{00000001-51D5-4400-9038-4940F64EC5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99.19</c:v>
                </c:pt>
                <c:pt idx="4">
                  <c:v>96.19</c:v>
                </c:pt>
              </c:numCache>
            </c:numRef>
          </c:val>
          <c:extLst>
            <c:ext xmlns:c16="http://schemas.microsoft.com/office/drawing/2014/chart" uri="{C3380CC4-5D6E-409C-BE32-E72D297353CC}">
              <c16:uniqueId val="{00000000-7115-4F68-A7CC-2CB3025665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106.07</c:v>
                </c:pt>
                <c:pt idx="4">
                  <c:v>101.91</c:v>
                </c:pt>
              </c:numCache>
            </c:numRef>
          </c:val>
          <c:smooth val="0"/>
          <c:extLst>
            <c:ext xmlns:c16="http://schemas.microsoft.com/office/drawing/2014/chart" uri="{C3380CC4-5D6E-409C-BE32-E72D297353CC}">
              <c16:uniqueId val="{00000001-7115-4F68-A7CC-2CB3025665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3.4</c:v>
                </c:pt>
                <c:pt idx="4">
                  <c:v>6.77</c:v>
                </c:pt>
              </c:numCache>
            </c:numRef>
          </c:val>
          <c:extLst>
            <c:ext xmlns:c16="http://schemas.microsoft.com/office/drawing/2014/chart" uri="{C3380CC4-5D6E-409C-BE32-E72D297353CC}">
              <c16:uniqueId val="{00000000-61B7-4D73-B91E-AD40F6E142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21.85</c:v>
                </c:pt>
                <c:pt idx="4">
                  <c:v>28.79</c:v>
                </c:pt>
              </c:numCache>
            </c:numRef>
          </c:val>
          <c:smooth val="0"/>
          <c:extLst>
            <c:ext xmlns:c16="http://schemas.microsoft.com/office/drawing/2014/chart" uri="{C3380CC4-5D6E-409C-BE32-E72D297353CC}">
              <c16:uniqueId val="{00000001-61B7-4D73-B91E-AD40F6E142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58-4F30-872F-4B5AE57AAE4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558-4F30-872F-4B5AE57AAE4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8.0399999999999991</c:v>
                </c:pt>
                <c:pt idx="4">
                  <c:v>25.26</c:v>
                </c:pt>
              </c:numCache>
            </c:numRef>
          </c:val>
          <c:extLst>
            <c:ext xmlns:c16="http://schemas.microsoft.com/office/drawing/2014/chart" uri="{C3380CC4-5D6E-409C-BE32-E72D297353CC}">
              <c16:uniqueId val="{00000000-171B-4B1B-999B-79EFC3FEB1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132.04</c:v>
                </c:pt>
                <c:pt idx="4">
                  <c:v>124.8</c:v>
                </c:pt>
              </c:numCache>
            </c:numRef>
          </c:val>
          <c:smooth val="0"/>
          <c:extLst>
            <c:ext xmlns:c16="http://schemas.microsoft.com/office/drawing/2014/chart" uri="{C3380CC4-5D6E-409C-BE32-E72D297353CC}">
              <c16:uniqueId val="{00000001-171B-4B1B-999B-79EFC3FEB1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21.65</c:v>
                </c:pt>
                <c:pt idx="4">
                  <c:v>2.4</c:v>
                </c:pt>
              </c:numCache>
            </c:numRef>
          </c:val>
          <c:extLst>
            <c:ext xmlns:c16="http://schemas.microsoft.com/office/drawing/2014/chart" uri="{C3380CC4-5D6E-409C-BE32-E72D297353CC}">
              <c16:uniqueId val="{00000000-9B17-4166-9F23-3CE20D6482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35.69</c:v>
                </c:pt>
                <c:pt idx="4">
                  <c:v>35.42</c:v>
                </c:pt>
              </c:numCache>
            </c:numRef>
          </c:val>
          <c:smooth val="0"/>
          <c:extLst>
            <c:ext xmlns:c16="http://schemas.microsoft.com/office/drawing/2014/chart" uri="{C3380CC4-5D6E-409C-BE32-E72D297353CC}">
              <c16:uniqueId val="{00000001-9B17-4166-9F23-3CE20D6482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1A9-4013-8C33-132C5D3CB0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791.76</c:v>
                </c:pt>
                <c:pt idx="4">
                  <c:v>718.49</c:v>
                </c:pt>
              </c:numCache>
            </c:numRef>
          </c:val>
          <c:smooth val="0"/>
          <c:extLst>
            <c:ext xmlns:c16="http://schemas.microsoft.com/office/drawing/2014/chart" uri="{C3380CC4-5D6E-409C-BE32-E72D297353CC}">
              <c16:uniqueId val="{00000001-81A9-4013-8C33-132C5D3CB0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96.03</c:v>
                </c:pt>
                <c:pt idx="4">
                  <c:v>73.2</c:v>
                </c:pt>
              </c:numCache>
            </c:numRef>
          </c:val>
          <c:extLst>
            <c:ext xmlns:c16="http://schemas.microsoft.com/office/drawing/2014/chart" uri="{C3380CC4-5D6E-409C-BE32-E72D297353CC}">
              <c16:uniqueId val="{00000000-F89A-4B40-8E2D-89B699256F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56.26</c:v>
                </c:pt>
                <c:pt idx="4">
                  <c:v>61.82</c:v>
                </c:pt>
              </c:numCache>
            </c:numRef>
          </c:val>
          <c:smooth val="0"/>
          <c:extLst>
            <c:ext xmlns:c16="http://schemas.microsoft.com/office/drawing/2014/chart" uri="{C3380CC4-5D6E-409C-BE32-E72D297353CC}">
              <c16:uniqueId val="{00000001-F89A-4B40-8E2D-89B699256F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218.7</c:v>
                </c:pt>
                <c:pt idx="4">
                  <c:v>286.04000000000002</c:v>
                </c:pt>
              </c:numCache>
            </c:numRef>
          </c:val>
          <c:extLst>
            <c:ext xmlns:c16="http://schemas.microsoft.com/office/drawing/2014/chart" uri="{C3380CC4-5D6E-409C-BE32-E72D297353CC}">
              <c16:uniqueId val="{00000000-2E64-4DBD-8C32-E6DEF8AA25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282.08999999999997</c:v>
                </c:pt>
                <c:pt idx="4">
                  <c:v>246.9</c:v>
                </c:pt>
              </c:numCache>
            </c:numRef>
          </c:val>
          <c:smooth val="0"/>
          <c:extLst>
            <c:ext xmlns:c16="http://schemas.microsoft.com/office/drawing/2014/chart" uri="{C3380CC4-5D6E-409C-BE32-E72D297353CC}">
              <c16:uniqueId val="{00000001-2E64-4DBD-8C32-E6DEF8AA25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南会津町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14176</v>
      </c>
      <c r="AM8" s="45"/>
      <c r="AN8" s="45"/>
      <c r="AO8" s="45"/>
      <c r="AP8" s="45"/>
      <c r="AQ8" s="45"/>
      <c r="AR8" s="45"/>
      <c r="AS8" s="45"/>
      <c r="AT8" s="46">
        <f>データ!T6</f>
        <v>886.47</v>
      </c>
      <c r="AU8" s="46"/>
      <c r="AV8" s="46"/>
      <c r="AW8" s="46"/>
      <c r="AX8" s="46"/>
      <c r="AY8" s="46"/>
      <c r="AZ8" s="46"/>
      <c r="BA8" s="46"/>
      <c r="BB8" s="46">
        <f>データ!U6</f>
        <v>15.99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90.38</v>
      </c>
      <c r="J10" s="46"/>
      <c r="K10" s="46"/>
      <c r="L10" s="46"/>
      <c r="M10" s="46"/>
      <c r="N10" s="46"/>
      <c r="O10" s="46"/>
      <c r="P10" s="46">
        <f>データ!P6</f>
        <v>15.72</v>
      </c>
      <c r="Q10" s="46"/>
      <c r="R10" s="46"/>
      <c r="S10" s="46"/>
      <c r="T10" s="46"/>
      <c r="U10" s="46"/>
      <c r="V10" s="46"/>
      <c r="W10" s="46">
        <f>データ!Q6</f>
        <v>84.09</v>
      </c>
      <c r="X10" s="46"/>
      <c r="Y10" s="46"/>
      <c r="Z10" s="46"/>
      <c r="AA10" s="46"/>
      <c r="AB10" s="46"/>
      <c r="AC10" s="46"/>
      <c r="AD10" s="45">
        <f>データ!R6</f>
        <v>4180</v>
      </c>
      <c r="AE10" s="45"/>
      <c r="AF10" s="45"/>
      <c r="AG10" s="45"/>
      <c r="AH10" s="45"/>
      <c r="AI10" s="45"/>
      <c r="AJ10" s="45"/>
      <c r="AK10" s="2"/>
      <c r="AL10" s="45">
        <f>データ!V6</f>
        <v>2197</v>
      </c>
      <c r="AM10" s="45"/>
      <c r="AN10" s="45"/>
      <c r="AO10" s="45"/>
      <c r="AP10" s="45"/>
      <c r="AQ10" s="45"/>
      <c r="AR10" s="45"/>
      <c r="AS10" s="45"/>
      <c r="AT10" s="46">
        <f>データ!W6</f>
        <v>2.5099999999999998</v>
      </c>
      <c r="AU10" s="46"/>
      <c r="AV10" s="46"/>
      <c r="AW10" s="46"/>
      <c r="AX10" s="46"/>
      <c r="AY10" s="46"/>
      <c r="AZ10" s="46"/>
      <c r="BA10" s="46"/>
      <c r="BB10" s="46">
        <f>データ!X6</f>
        <v>875.3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lz/vUZF+pj6uYZrFY+yx/UhyMWwy7pLxbPQZ/anXTjHs/i4ZYZ/rqghzN1Hi2qxBZ+AVBd49qfNJaXIwVQnbVQ==" saltValue="xk9j/6c7wUPtNSqqghbg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73687</v>
      </c>
      <c r="D6" s="19">
        <f t="shared" si="3"/>
        <v>46</v>
      </c>
      <c r="E6" s="19">
        <f t="shared" si="3"/>
        <v>17</v>
      </c>
      <c r="F6" s="19">
        <f t="shared" si="3"/>
        <v>5</v>
      </c>
      <c r="G6" s="19">
        <f t="shared" si="3"/>
        <v>0</v>
      </c>
      <c r="H6" s="19" t="str">
        <f t="shared" si="3"/>
        <v>福島県　南会津町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90.38</v>
      </c>
      <c r="P6" s="20">
        <f t="shared" si="3"/>
        <v>15.72</v>
      </c>
      <c r="Q6" s="20">
        <f t="shared" si="3"/>
        <v>84.09</v>
      </c>
      <c r="R6" s="20">
        <f t="shared" si="3"/>
        <v>4180</v>
      </c>
      <c r="S6" s="20">
        <f t="shared" si="3"/>
        <v>14176</v>
      </c>
      <c r="T6" s="20">
        <f t="shared" si="3"/>
        <v>886.47</v>
      </c>
      <c r="U6" s="20">
        <f t="shared" si="3"/>
        <v>15.99</v>
      </c>
      <c r="V6" s="20">
        <f t="shared" si="3"/>
        <v>2197</v>
      </c>
      <c r="W6" s="20">
        <f t="shared" si="3"/>
        <v>2.5099999999999998</v>
      </c>
      <c r="X6" s="20">
        <f t="shared" si="3"/>
        <v>875.3</v>
      </c>
      <c r="Y6" s="21" t="str">
        <f>IF(Y7="",NA(),Y7)</f>
        <v>-</v>
      </c>
      <c r="Z6" s="21" t="str">
        <f t="shared" ref="Z6:AH6" si="4">IF(Z7="",NA(),Z7)</f>
        <v>-</v>
      </c>
      <c r="AA6" s="21" t="str">
        <f t="shared" si="4"/>
        <v>-</v>
      </c>
      <c r="AB6" s="21">
        <f t="shared" si="4"/>
        <v>99.19</v>
      </c>
      <c r="AC6" s="21">
        <f t="shared" si="4"/>
        <v>96.19</v>
      </c>
      <c r="AD6" s="21" t="str">
        <f t="shared" si="4"/>
        <v>-</v>
      </c>
      <c r="AE6" s="21" t="str">
        <f t="shared" si="4"/>
        <v>-</v>
      </c>
      <c r="AF6" s="21" t="str">
        <f t="shared" si="4"/>
        <v>-</v>
      </c>
      <c r="AG6" s="21">
        <f t="shared" si="4"/>
        <v>106.07</v>
      </c>
      <c r="AH6" s="21">
        <f t="shared" si="4"/>
        <v>101.91</v>
      </c>
      <c r="AI6" s="20" t="str">
        <f>IF(AI7="","",IF(AI7="-","【-】","【"&amp;SUBSTITUTE(TEXT(AI7,"#,##0.00"),"-","△")&amp;"】"))</f>
        <v>【103.61】</v>
      </c>
      <c r="AJ6" s="21" t="str">
        <f>IF(AJ7="",NA(),AJ7)</f>
        <v>-</v>
      </c>
      <c r="AK6" s="21" t="str">
        <f t="shared" ref="AK6:AS6" si="5">IF(AK7="",NA(),AK7)</f>
        <v>-</v>
      </c>
      <c r="AL6" s="21" t="str">
        <f t="shared" si="5"/>
        <v>-</v>
      </c>
      <c r="AM6" s="21">
        <f t="shared" si="5"/>
        <v>8.0399999999999991</v>
      </c>
      <c r="AN6" s="21">
        <f t="shared" si="5"/>
        <v>25.26</v>
      </c>
      <c r="AO6" s="21" t="str">
        <f t="shared" si="5"/>
        <v>-</v>
      </c>
      <c r="AP6" s="21" t="str">
        <f t="shared" si="5"/>
        <v>-</v>
      </c>
      <c r="AQ6" s="21" t="str">
        <f t="shared" si="5"/>
        <v>-</v>
      </c>
      <c r="AR6" s="21">
        <f t="shared" si="5"/>
        <v>132.04</v>
      </c>
      <c r="AS6" s="21">
        <f t="shared" si="5"/>
        <v>124.8</v>
      </c>
      <c r="AT6" s="20" t="str">
        <f>IF(AT7="","",IF(AT7="-","【-】","【"&amp;SUBSTITUTE(TEXT(AT7,"#,##0.00"),"-","△")&amp;"】"))</f>
        <v>【133.62】</v>
      </c>
      <c r="AU6" s="21" t="str">
        <f>IF(AU7="",NA(),AU7)</f>
        <v>-</v>
      </c>
      <c r="AV6" s="21" t="str">
        <f t="shared" ref="AV6:BD6" si="6">IF(AV7="",NA(),AV7)</f>
        <v>-</v>
      </c>
      <c r="AW6" s="21" t="str">
        <f t="shared" si="6"/>
        <v>-</v>
      </c>
      <c r="AX6" s="21">
        <f t="shared" si="6"/>
        <v>21.65</v>
      </c>
      <c r="AY6" s="21">
        <f t="shared" si="6"/>
        <v>2.4</v>
      </c>
      <c r="AZ6" s="21" t="str">
        <f t="shared" si="6"/>
        <v>-</v>
      </c>
      <c r="BA6" s="21" t="str">
        <f t="shared" si="6"/>
        <v>-</v>
      </c>
      <c r="BB6" s="21" t="str">
        <f t="shared" si="6"/>
        <v>-</v>
      </c>
      <c r="BC6" s="21">
        <f t="shared" si="6"/>
        <v>35.69</v>
      </c>
      <c r="BD6" s="21">
        <f t="shared" si="6"/>
        <v>35.42</v>
      </c>
      <c r="BE6" s="20" t="str">
        <f>IF(BE7="","",IF(BE7="-","【-】","【"&amp;SUBSTITUTE(TEXT(BE7,"#,##0.00"),"-","△")&amp;"】"))</f>
        <v>【36.94】</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791.76</v>
      </c>
      <c r="BO6" s="21">
        <f t="shared" si="7"/>
        <v>718.49</v>
      </c>
      <c r="BP6" s="20" t="str">
        <f>IF(BP7="","",IF(BP7="-","【-】","【"&amp;SUBSTITUTE(TEXT(BP7,"#,##0.00"),"-","△")&amp;"】"))</f>
        <v>【809.19】</v>
      </c>
      <c r="BQ6" s="21" t="str">
        <f>IF(BQ7="",NA(),BQ7)</f>
        <v>-</v>
      </c>
      <c r="BR6" s="21" t="str">
        <f t="shared" ref="BR6:BZ6" si="8">IF(BR7="",NA(),BR7)</f>
        <v>-</v>
      </c>
      <c r="BS6" s="21" t="str">
        <f t="shared" si="8"/>
        <v>-</v>
      </c>
      <c r="BT6" s="21">
        <f t="shared" si="8"/>
        <v>96.03</v>
      </c>
      <c r="BU6" s="21">
        <f t="shared" si="8"/>
        <v>73.2</v>
      </c>
      <c r="BV6" s="21" t="str">
        <f t="shared" si="8"/>
        <v>-</v>
      </c>
      <c r="BW6" s="21" t="str">
        <f t="shared" si="8"/>
        <v>-</v>
      </c>
      <c r="BX6" s="21" t="str">
        <f t="shared" si="8"/>
        <v>-</v>
      </c>
      <c r="BY6" s="21">
        <f t="shared" si="8"/>
        <v>56.26</v>
      </c>
      <c r="BZ6" s="21">
        <f t="shared" si="8"/>
        <v>61.82</v>
      </c>
      <c r="CA6" s="20" t="str">
        <f>IF(CA7="","",IF(CA7="-","【-】","【"&amp;SUBSTITUTE(TEXT(CA7,"#,##0.00"),"-","△")&amp;"】"))</f>
        <v>【57.02】</v>
      </c>
      <c r="CB6" s="21" t="str">
        <f>IF(CB7="",NA(),CB7)</f>
        <v>-</v>
      </c>
      <c r="CC6" s="21" t="str">
        <f t="shared" ref="CC6:CK6" si="9">IF(CC7="",NA(),CC7)</f>
        <v>-</v>
      </c>
      <c r="CD6" s="21" t="str">
        <f t="shared" si="9"/>
        <v>-</v>
      </c>
      <c r="CE6" s="21">
        <f t="shared" si="9"/>
        <v>218.7</v>
      </c>
      <c r="CF6" s="21">
        <f t="shared" si="9"/>
        <v>286.04000000000002</v>
      </c>
      <c r="CG6" s="21" t="str">
        <f t="shared" si="9"/>
        <v>-</v>
      </c>
      <c r="CH6" s="21" t="str">
        <f t="shared" si="9"/>
        <v>-</v>
      </c>
      <c r="CI6" s="21" t="str">
        <f t="shared" si="9"/>
        <v>-</v>
      </c>
      <c r="CJ6" s="21">
        <f t="shared" si="9"/>
        <v>282.08999999999997</v>
      </c>
      <c r="CK6" s="21">
        <f t="shared" si="9"/>
        <v>246.9</v>
      </c>
      <c r="CL6" s="20" t="str">
        <f>IF(CL7="","",IF(CL7="-","【-】","【"&amp;SUBSTITUTE(TEXT(CL7,"#,##0.00"),"-","△")&amp;"】"))</f>
        <v>【273.68】</v>
      </c>
      <c r="CM6" s="21" t="str">
        <f>IF(CM7="",NA(),CM7)</f>
        <v>-</v>
      </c>
      <c r="CN6" s="21" t="str">
        <f t="shared" ref="CN6:CV6" si="10">IF(CN7="",NA(),CN7)</f>
        <v>-</v>
      </c>
      <c r="CO6" s="21" t="str">
        <f t="shared" si="10"/>
        <v>-</v>
      </c>
      <c r="CP6" s="21">
        <f t="shared" si="10"/>
        <v>24.66</v>
      </c>
      <c r="CQ6" s="21">
        <f t="shared" si="10"/>
        <v>24.22</v>
      </c>
      <c r="CR6" s="21" t="str">
        <f t="shared" si="10"/>
        <v>-</v>
      </c>
      <c r="CS6" s="21" t="str">
        <f t="shared" si="10"/>
        <v>-</v>
      </c>
      <c r="CT6" s="21" t="str">
        <f t="shared" si="10"/>
        <v>-</v>
      </c>
      <c r="CU6" s="21">
        <f t="shared" si="10"/>
        <v>66.53</v>
      </c>
      <c r="CV6" s="21">
        <f t="shared" si="10"/>
        <v>52.9</v>
      </c>
      <c r="CW6" s="20" t="str">
        <f>IF(CW7="","",IF(CW7="-","【-】","【"&amp;SUBSTITUTE(TEXT(CW7,"#,##0.00"),"-","△")&amp;"】"))</f>
        <v>【52.55】</v>
      </c>
      <c r="CX6" s="21" t="str">
        <f>IF(CX7="",NA(),CX7)</f>
        <v>-</v>
      </c>
      <c r="CY6" s="21" t="str">
        <f t="shared" ref="CY6:DG6" si="11">IF(CY7="",NA(),CY7)</f>
        <v>-</v>
      </c>
      <c r="CZ6" s="21" t="str">
        <f t="shared" si="11"/>
        <v>-</v>
      </c>
      <c r="DA6" s="21">
        <f t="shared" si="11"/>
        <v>85.61</v>
      </c>
      <c r="DB6" s="21">
        <f t="shared" si="11"/>
        <v>85.3</v>
      </c>
      <c r="DC6" s="21" t="str">
        <f t="shared" si="11"/>
        <v>-</v>
      </c>
      <c r="DD6" s="21" t="str">
        <f t="shared" si="11"/>
        <v>-</v>
      </c>
      <c r="DE6" s="21" t="str">
        <f t="shared" si="11"/>
        <v>-</v>
      </c>
      <c r="DF6" s="21">
        <f t="shared" si="11"/>
        <v>84.67</v>
      </c>
      <c r="DG6" s="21">
        <f t="shared" si="11"/>
        <v>90.3</v>
      </c>
      <c r="DH6" s="20" t="str">
        <f>IF(DH7="","",IF(DH7="-","【-】","【"&amp;SUBSTITUTE(TEXT(DH7,"#,##0.00"),"-","△")&amp;"】"))</f>
        <v>【87.30】</v>
      </c>
      <c r="DI6" s="21" t="str">
        <f>IF(DI7="",NA(),DI7)</f>
        <v>-</v>
      </c>
      <c r="DJ6" s="21" t="str">
        <f t="shared" ref="DJ6:DR6" si="12">IF(DJ7="",NA(),DJ7)</f>
        <v>-</v>
      </c>
      <c r="DK6" s="21" t="str">
        <f t="shared" si="12"/>
        <v>-</v>
      </c>
      <c r="DL6" s="21">
        <f t="shared" si="12"/>
        <v>3.4</v>
      </c>
      <c r="DM6" s="21">
        <f t="shared" si="12"/>
        <v>6.77</v>
      </c>
      <c r="DN6" s="21" t="str">
        <f t="shared" si="12"/>
        <v>-</v>
      </c>
      <c r="DO6" s="21" t="str">
        <f t="shared" si="12"/>
        <v>-</v>
      </c>
      <c r="DP6" s="21" t="str">
        <f t="shared" si="12"/>
        <v>-</v>
      </c>
      <c r="DQ6" s="21">
        <f t="shared" si="12"/>
        <v>21.85</v>
      </c>
      <c r="DR6" s="21">
        <f t="shared" si="12"/>
        <v>28.79</v>
      </c>
      <c r="DS6" s="20" t="str">
        <f>IF(DS7="","",IF(DS7="-","【-】","【"&amp;SUBSTITUTE(TEXT(DS7,"#,##0.00"),"-","△")&amp;"】"))</f>
        <v>【27.11】</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0.05</v>
      </c>
      <c r="EN6" s="21">
        <f t="shared" si="14"/>
        <v>0.01</v>
      </c>
      <c r="EO6" s="20" t="str">
        <f>IF(EO7="","",IF(EO7="-","【-】","【"&amp;SUBSTITUTE(TEXT(EO7,"#,##0.00"),"-","△")&amp;"】"))</f>
        <v>【0.02】</v>
      </c>
    </row>
    <row r="7" spans="1:148" s="22" customFormat="1" x14ac:dyDescent="0.15">
      <c r="A7" s="14"/>
      <c r="B7" s="23">
        <v>2022</v>
      </c>
      <c r="C7" s="23">
        <v>73687</v>
      </c>
      <c r="D7" s="23">
        <v>46</v>
      </c>
      <c r="E7" s="23">
        <v>17</v>
      </c>
      <c r="F7" s="23">
        <v>5</v>
      </c>
      <c r="G7" s="23">
        <v>0</v>
      </c>
      <c r="H7" s="23" t="s">
        <v>96</v>
      </c>
      <c r="I7" s="23" t="s">
        <v>97</v>
      </c>
      <c r="J7" s="23" t="s">
        <v>98</v>
      </c>
      <c r="K7" s="23" t="s">
        <v>99</v>
      </c>
      <c r="L7" s="23" t="s">
        <v>100</v>
      </c>
      <c r="M7" s="23" t="s">
        <v>101</v>
      </c>
      <c r="N7" s="24" t="s">
        <v>102</v>
      </c>
      <c r="O7" s="24">
        <v>90.38</v>
      </c>
      <c r="P7" s="24">
        <v>15.72</v>
      </c>
      <c r="Q7" s="24">
        <v>84.09</v>
      </c>
      <c r="R7" s="24">
        <v>4180</v>
      </c>
      <c r="S7" s="24">
        <v>14176</v>
      </c>
      <c r="T7" s="24">
        <v>886.47</v>
      </c>
      <c r="U7" s="24">
        <v>15.99</v>
      </c>
      <c r="V7" s="24">
        <v>2197</v>
      </c>
      <c r="W7" s="24">
        <v>2.5099999999999998</v>
      </c>
      <c r="X7" s="24">
        <v>875.3</v>
      </c>
      <c r="Y7" s="24" t="s">
        <v>102</v>
      </c>
      <c r="Z7" s="24" t="s">
        <v>102</v>
      </c>
      <c r="AA7" s="24" t="s">
        <v>102</v>
      </c>
      <c r="AB7" s="24">
        <v>99.19</v>
      </c>
      <c r="AC7" s="24">
        <v>96.19</v>
      </c>
      <c r="AD7" s="24" t="s">
        <v>102</v>
      </c>
      <c r="AE7" s="24" t="s">
        <v>102</v>
      </c>
      <c r="AF7" s="24" t="s">
        <v>102</v>
      </c>
      <c r="AG7" s="24">
        <v>106.07</v>
      </c>
      <c r="AH7" s="24">
        <v>101.91</v>
      </c>
      <c r="AI7" s="24">
        <v>103.61</v>
      </c>
      <c r="AJ7" s="24" t="s">
        <v>102</v>
      </c>
      <c r="AK7" s="24" t="s">
        <v>102</v>
      </c>
      <c r="AL7" s="24" t="s">
        <v>102</v>
      </c>
      <c r="AM7" s="24">
        <v>8.0399999999999991</v>
      </c>
      <c r="AN7" s="24">
        <v>25.26</v>
      </c>
      <c r="AO7" s="24" t="s">
        <v>102</v>
      </c>
      <c r="AP7" s="24" t="s">
        <v>102</v>
      </c>
      <c r="AQ7" s="24" t="s">
        <v>102</v>
      </c>
      <c r="AR7" s="24">
        <v>132.04</v>
      </c>
      <c r="AS7" s="24">
        <v>124.8</v>
      </c>
      <c r="AT7" s="24">
        <v>133.62</v>
      </c>
      <c r="AU7" s="24" t="s">
        <v>102</v>
      </c>
      <c r="AV7" s="24" t="s">
        <v>102</v>
      </c>
      <c r="AW7" s="24" t="s">
        <v>102</v>
      </c>
      <c r="AX7" s="24">
        <v>21.65</v>
      </c>
      <c r="AY7" s="24">
        <v>2.4</v>
      </c>
      <c r="AZ7" s="24" t="s">
        <v>102</v>
      </c>
      <c r="BA7" s="24" t="s">
        <v>102</v>
      </c>
      <c r="BB7" s="24" t="s">
        <v>102</v>
      </c>
      <c r="BC7" s="24">
        <v>35.69</v>
      </c>
      <c r="BD7" s="24">
        <v>35.42</v>
      </c>
      <c r="BE7" s="24">
        <v>36.94</v>
      </c>
      <c r="BF7" s="24" t="s">
        <v>102</v>
      </c>
      <c r="BG7" s="24" t="s">
        <v>102</v>
      </c>
      <c r="BH7" s="24" t="s">
        <v>102</v>
      </c>
      <c r="BI7" s="24">
        <v>0</v>
      </c>
      <c r="BJ7" s="24">
        <v>0</v>
      </c>
      <c r="BK7" s="24" t="s">
        <v>102</v>
      </c>
      <c r="BL7" s="24" t="s">
        <v>102</v>
      </c>
      <c r="BM7" s="24" t="s">
        <v>102</v>
      </c>
      <c r="BN7" s="24">
        <v>791.76</v>
      </c>
      <c r="BO7" s="24">
        <v>718.49</v>
      </c>
      <c r="BP7" s="24">
        <v>809.19</v>
      </c>
      <c r="BQ7" s="24" t="s">
        <v>102</v>
      </c>
      <c r="BR7" s="24" t="s">
        <v>102</v>
      </c>
      <c r="BS7" s="24" t="s">
        <v>102</v>
      </c>
      <c r="BT7" s="24">
        <v>96.03</v>
      </c>
      <c r="BU7" s="24">
        <v>73.2</v>
      </c>
      <c r="BV7" s="24" t="s">
        <v>102</v>
      </c>
      <c r="BW7" s="24" t="s">
        <v>102</v>
      </c>
      <c r="BX7" s="24" t="s">
        <v>102</v>
      </c>
      <c r="BY7" s="24">
        <v>56.26</v>
      </c>
      <c r="BZ7" s="24">
        <v>61.82</v>
      </c>
      <c r="CA7" s="24">
        <v>57.02</v>
      </c>
      <c r="CB7" s="24" t="s">
        <v>102</v>
      </c>
      <c r="CC7" s="24" t="s">
        <v>102</v>
      </c>
      <c r="CD7" s="24" t="s">
        <v>102</v>
      </c>
      <c r="CE7" s="24">
        <v>218.7</v>
      </c>
      <c r="CF7" s="24">
        <v>286.04000000000002</v>
      </c>
      <c r="CG7" s="24" t="s">
        <v>102</v>
      </c>
      <c r="CH7" s="24" t="s">
        <v>102</v>
      </c>
      <c r="CI7" s="24" t="s">
        <v>102</v>
      </c>
      <c r="CJ7" s="24">
        <v>282.08999999999997</v>
      </c>
      <c r="CK7" s="24">
        <v>246.9</v>
      </c>
      <c r="CL7" s="24">
        <v>273.68</v>
      </c>
      <c r="CM7" s="24" t="s">
        <v>102</v>
      </c>
      <c r="CN7" s="24" t="s">
        <v>102</v>
      </c>
      <c r="CO7" s="24" t="s">
        <v>102</v>
      </c>
      <c r="CP7" s="24">
        <v>24.66</v>
      </c>
      <c r="CQ7" s="24">
        <v>24.22</v>
      </c>
      <c r="CR7" s="24" t="s">
        <v>102</v>
      </c>
      <c r="CS7" s="24" t="s">
        <v>102</v>
      </c>
      <c r="CT7" s="24" t="s">
        <v>102</v>
      </c>
      <c r="CU7" s="24">
        <v>66.53</v>
      </c>
      <c r="CV7" s="24">
        <v>52.9</v>
      </c>
      <c r="CW7" s="24">
        <v>52.55</v>
      </c>
      <c r="CX7" s="24" t="s">
        <v>102</v>
      </c>
      <c r="CY7" s="24" t="s">
        <v>102</v>
      </c>
      <c r="CZ7" s="24" t="s">
        <v>102</v>
      </c>
      <c r="DA7" s="24">
        <v>85.61</v>
      </c>
      <c r="DB7" s="24">
        <v>85.3</v>
      </c>
      <c r="DC7" s="24" t="s">
        <v>102</v>
      </c>
      <c r="DD7" s="24" t="s">
        <v>102</v>
      </c>
      <c r="DE7" s="24" t="s">
        <v>102</v>
      </c>
      <c r="DF7" s="24">
        <v>84.67</v>
      </c>
      <c r="DG7" s="24">
        <v>90.3</v>
      </c>
      <c r="DH7" s="24">
        <v>87.3</v>
      </c>
      <c r="DI7" s="24" t="s">
        <v>102</v>
      </c>
      <c r="DJ7" s="24" t="s">
        <v>102</v>
      </c>
      <c r="DK7" s="24" t="s">
        <v>102</v>
      </c>
      <c r="DL7" s="24">
        <v>3.4</v>
      </c>
      <c r="DM7" s="24">
        <v>6.77</v>
      </c>
      <c r="DN7" s="24" t="s">
        <v>102</v>
      </c>
      <c r="DO7" s="24" t="s">
        <v>102</v>
      </c>
      <c r="DP7" s="24" t="s">
        <v>102</v>
      </c>
      <c r="DQ7" s="24">
        <v>21.85</v>
      </c>
      <c r="DR7" s="24">
        <v>28.79</v>
      </c>
      <c r="DS7" s="24">
        <v>27.11</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0.05</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cp:lastPrinted>2024-01-28T23:44:34Z</cp:lastPrinted>
  <dcterms:created xsi:type="dcterms:W3CDTF">2023-12-12T01:00:24Z</dcterms:created>
  <dcterms:modified xsi:type="dcterms:W3CDTF">2024-01-28T23:44:34Z</dcterms:modified>
  <cp:category/>
</cp:coreProperties>
</file>