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20.20.13\data\01文書\Ｈ建設\04上下水道\〇調査照会\R5\R6.2.2〆　公営企業に係る経営比較分析表（令和４年度決算）の分析等について\【経営比較分析表】2022_074225_47_1718\【経営比較分析表】2022_074225_47_1718\"/>
    </mc:Choice>
  </mc:AlternateContent>
  <workbookProtection workbookAlgorithmName="SHA-512" workbookHashValue="/qurVRBwnmKUM7m0bdaa4lea9vxybkvDwqelgZeBZwigFxoJKSys1XX98RmqtzxnrAlGrWyxN5O/9r30phH37w==" workbookSaltValue="T6fYQmZCMKTo8gxKIOXsXA==" workbookSpinCount="100000" lockStructure="1"/>
  <bookViews>
    <workbookView xWindow="0" yWindow="0" windowWidth="12225" windowHeight="7410"/>
  </bookViews>
  <sheets>
    <sheet name="法非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U6" i="5"/>
  <c r="BB8" i="4" s="1"/>
  <c r="T6" i="5"/>
  <c r="S6" i="5"/>
  <c r="AL8" i="4" s="1"/>
  <c r="R6" i="5"/>
  <c r="Q6" i="5"/>
  <c r="W10" i="4" s="1"/>
  <c r="P6" i="5"/>
  <c r="O6" i="5"/>
  <c r="I10" i="4" s="1"/>
  <c r="N6" i="5"/>
  <c r="M6" i="5"/>
  <c r="L6" i="5"/>
  <c r="K6" i="5"/>
  <c r="P8" i="4" s="1"/>
  <c r="J6" i="5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H86" i="4"/>
  <c r="E86" i="4"/>
  <c r="BB10" i="4"/>
  <c r="AL10" i="4"/>
  <c r="AD10" i="4"/>
  <c r="P10" i="4"/>
  <c r="B10" i="4"/>
  <c r="AT8" i="4"/>
  <c r="AD8" i="4"/>
  <c r="W8" i="4"/>
  <c r="I8" i="4"/>
  <c r="B8" i="4"/>
  <c r="B6" i="4"/>
</calcChain>
</file>

<file path=xl/sharedStrings.xml><?xml version="1.0" encoding="utf-8"?>
<sst xmlns="http://schemas.openxmlformats.org/spreadsheetml/2006/main" count="236" uniqueCount="118">
  <si>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</si>
  <si>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</si>
  <si>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</si>
  <si>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</si>
  <si>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</si>
  <si>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</si>
  <si>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</si>
  <si>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</si>
  <si>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</si>
  <si>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</si>
  <si>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</si>
  <si>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</si>
  <si>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</si>
  <si>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</si>
  <si>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</si>
  <si>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</si>
  <si>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</si>
  <si>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</si>
  <si>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</si>
  <si>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</si>
  <si>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</si>
  <si>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</si>
  <si>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</si>
  <si>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</si>
  <si>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</si>
  <si>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</si>
  <si>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</si>
  <si>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</si>
  <si>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</si>
  <si>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</si>
  <si>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</si>
  <si>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</si>
  <si>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</si>
  <si>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</si>
  <si>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</si>
  <si>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</si>
  <si>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</si>
  <si>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</si>
  <si>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</si>
  <si>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</si>
  <si>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</si>
  <si>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</si>
  <si>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</si>
  <si>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</si>
  <si>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</si>
  <si>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</si>
  <si>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</si>
  <si>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</si>
  <si>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</si>
  <si>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</si>
  <si>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</si>
  <si>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</si>
  <si>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</si>
  <si>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</si>
  <si>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</si>
  <si>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</si>
  <si>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</si>
  <si>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</si>
  <si>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</si>
  <si>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</si>
  <si>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</si>
  <si>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</si>
  <si>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</si>
  <si>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</si>
  <si>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</si>
  <si>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</si>
  <si>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</si>
  <si>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</si>
  <si>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</si>
  <si>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</si>
  <si>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</si>
  <si>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</si>
  <si>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</si>
  <si>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</si>
  <si>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</si>
  <si>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</si>
  <si>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</si>
  <si>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</si>
  <si>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</si>
  <si>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</si>
  <si>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</si>
  <si>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</si>
  <si>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</si>
  <si>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</si>
  <si>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</si>
  <si>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</si>
  <si>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</si>
  <si>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</si>
  <si>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</si>
  <si>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</si>
  <si>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</si>
  <si>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</si>
  <si>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</si>
  <si>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</si>
  <si>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</si>
  <si>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</si>
  <si>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</si>
  <si>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福島県　湯川村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</si>
  <si>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</si>
  <si>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</si>
  <si>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</si>
  <si>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</si>
  <si>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</si>
  <si>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</si>
  <si>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</si>
  <si>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</si>
  <si>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</si>
  <si>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</si>
  <si>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</si>
  <si>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</si>
  <si>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</si>
  <si>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</si>
  <si>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</si>
  <si>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</si>
  <si>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</si>
  <si>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現在、大規模な管渠の修繕はないが、供用開始から20年を経過し、今後も老朽化が進行する状況にあるため、処理施設の設備（処理設備や電気設備など）更新費用が増加することが予想されるため、計画的な維持管理を図らなければならない。</t>
    <phoneticPr fontId="4"/>
  </si>
  <si>
    <t>　施設利用率は年々増加傾向にあるが、今後の老朽化による設備更新投資も増加することが予想され、経営の健全性・効率性に対してさらなる努力が求められる。
　また、人口減少による収益の低下も予想され、収益的収支比率の上昇は見込みにくいため、適切な施設規模に応じた経営改善を図っていく必要がある。</t>
    <phoneticPr fontId="4"/>
  </si>
  <si>
    <t>　経営の健全性について、収益的収支比率が50.53％、経費回収率が61.48％であり、使用料収入以外の収入に依存している傾向にある。
　効率性については、汚水処理原価に上昇がみられ、経費回収率の大幅な低下につながったことから、さらなる効率化を図る必要がある。
　施設利用率は、類似団体平均値に比べても低く、処理区域内人口も減少傾向にあることから、使用規模に比べ施設が過大スペックとなっている現状にある。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</si>
</sst>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FE9-454D-8B15-DC10B3702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3969736"/>
        <c:axId val="593963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0.02</c:v>
                </c:pt>
                <c:pt idx="2">
                  <c:v>0.25</c:v>
                </c:pt>
                <c:pt idx="3">
                  <c:v>0.05</c:v>
                </c:pt>
                <c:pt idx="4">
                  <c:v>0.03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FE9-454D-8B15-DC10B3702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3969736"/>
        <c:axId val="593963072"/>
      </c:lineChart>
      <c:dateAx>
        <c:axId val="5939697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93963072"/>
        <c:crosses val="autoZero"/>
        <c:auto val="1"/>
        <c:lblOffset val="100"/>
        <c:baseTimeUnit val="years"/>
      </c:dateAx>
      <c:valAx>
        <c:axId val="593963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93969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47.14</c:v>
                </c:pt>
                <c:pt idx="1">
                  <c:v>46.31</c:v>
                </c:pt>
                <c:pt idx="2">
                  <c:v>45.75</c:v>
                </c:pt>
                <c:pt idx="3">
                  <c:v>56.83</c:v>
                </c:pt>
                <c:pt idx="4">
                  <c:v>50.53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488-4328-AB1F-E9B8E9B00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3993256"/>
        <c:axId val="570890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488-4328-AB1F-E9B8E9B00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3993256"/>
        <c:axId val="570890896"/>
      </c:lineChart>
      <c:dateAx>
        <c:axId val="5939932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70890896"/>
        <c:crosses val="autoZero"/>
        <c:auto val="1"/>
        <c:lblOffset val="100"/>
        <c:baseTimeUnit val="years"/>
      </c:dateAx>
      <c:valAx>
        <c:axId val="570890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939932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36-46C6-BC7F-F861AA906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0892856"/>
        <c:axId val="570883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F36-46C6-BC7F-F861AA906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892856"/>
        <c:axId val="570883840"/>
      </c:lineChart>
      <c:dateAx>
        <c:axId val="570892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70883840"/>
        <c:crosses val="autoZero"/>
        <c:auto val="1"/>
        <c:lblOffset val="100"/>
        <c:baseTimeUnit val="years"/>
      </c:dateAx>
      <c:valAx>
        <c:axId val="570883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70892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F4-4DC0-A6F4-ABD0E8943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0894424"/>
        <c:axId val="570892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6F4-4DC0-A6F4-ABD0E8943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894424"/>
        <c:axId val="570892072"/>
      </c:lineChart>
      <c:dateAx>
        <c:axId val="5708944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70892072"/>
        <c:crosses val="autoZero"/>
        <c:auto val="1"/>
        <c:lblOffset val="100"/>
        <c:baseTimeUnit val="years"/>
      </c:dateAx>
      <c:valAx>
        <c:axId val="570892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708944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932-4194-9D8A-5156B8C436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0893248"/>
        <c:axId val="57088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932-4194-9D8A-5156B8C436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893248"/>
        <c:axId val="570886192"/>
      </c:lineChart>
      <c:dateAx>
        <c:axId val="5708932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70886192"/>
        <c:crosses val="autoZero"/>
        <c:auto val="1"/>
        <c:lblOffset val="100"/>
        <c:baseTimeUnit val="years"/>
      </c:dateAx>
      <c:valAx>
        <c:axId val="57088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708932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624-4736-8530-37A451140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0893640"/>
        <c:axId val="570894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624-4736-8530-37A451140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893640"/>
        <c:axId val="570894816"/>
      </c:lineChart>
      <c:dateAx>
        <c:axId val="57089364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70894816"/>
        <c:crosses val="autoZero"/>
        <c:auto val="1"/>
        <c:lblOffset val="100"/>
        <c:baseTimeUnit val="years"/>
      </c:dateAx>
      <c:valAx>
        <c:axId val="570894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708936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9C-4E9E-AB67-B5261BE86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0895208"/>
        <c:axId val="570888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789.46</c:v>
                </c:pt>
                <c:pt idx="1">
                  <c:v>826.83</c:v>
                </c:pt>
                <c:pt idx="2">
                  <c:v>867.83</c:v>
                </c:pt>
                <c:pt idx="3">
                  <c:v>791.76</c:v>
                </c:pt>
                <c:pt idx="4">
                  <c:v>900.82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29C-4E9E-AB67-B5261BE86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895208"/>
        <c:axId val="570888936"/>
      </c:lineChart>
      <c:dateAx>
        <c:axId val="57089520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70888936"/>
        <c:crosses val="autoZero"/>
        <c:auto val="1"/>
        <c:lblOffset val="100"/>
        <c:baseTimeUnit val="years"/>
      </c:dateAx>
      <c:valAx>
        <c:axId val="5708889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70895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93.89</c:v>
                </c:pt>
                <c:pt idx="1">
                  <c:v>94.21</c:v>
                </c:pt>
                <c:pt idx="2">
                  <c:v>94.27</c:v>
                </c:pt>
                <c:pt idx="3">
                  <c:v>79.680000000000007</c:v>
                </c:pt>
                <c:pt idx="4">
                  <c:v>61.48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EF-4670-BB4E-B2BAA5E21E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0895992"/>
        <c:axId val="570890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57.77</c:v>
                </c:pt>
                <c:pt idx="1">
                  <c:v>57.31</c:v>
                </c:pt>
                <c:pt idx="2">
                  <c:v>57.08</c:v>
                </c:pt>
                <c:pt idx="3">
                  <c:v>56.26</c:v>
                </c:pt>
                <c:pt idx="4">
                  <c:v>52.94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5EF-4670-BB4E-B2BAA5E21E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895992"/>
        <c:axId val="570890504"/>
      </c:lineChart>
      <c:dateAx>
        <c:axId val="570895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70890504"/>
        <c:crosses val="autoZero"/>
        <c:auto val="1"/>
        <c:lblOffset val="100"/>
        <c:baseTimeUnit val="years"/>
      </c:dateAx>
      <c:valAx>
        <c:axId val="570890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70895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225.59</c:v>
                </c:pt>
                <c:pt idx="1">
                  <c:v>229.11</c:v>
                </c:pt>
                <c:pt idx="2">
                  <c:v>230.48</c:v>
                </c:pt>
                <c:pt idx="3">
                  <c:v>272.10000000000002</c:v>
                </c:pt>
                <c:pt idx="4">
                  <c:v>352.98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24-4261-85A7-3ABD3F14A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0897952"/>
        <c:axId val="570896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274.35000000000002</c:v>
                </c:pt>
                <c:pt idx="1">
                  <c:v>273.52</c:v>
                </c:pt>
                <c:pt idx="2">
                  <c:v>274.99</c:v>
                </c:pt>
                <c:pt idx="3">
                  <c:v>282.08999999999997</c:v>
                </c:pt>
                <c:pt idx="4">
                  <c:v>303.27999999999997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024-4261-85A7-3ABD3F14A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897952"/>
        <c:axId val="570896384"/>
      </c:lineChart>
      <c:dateAx>
        <c:axId val="57089795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70896384"/>
        <c:crosses val="autoZero"/>
        <c:auto val="1"/>
        <c:lblOffset val="100"/>
        <c:baseTimeUnit val="years"/>
      </c:dateAx>
      <c:valAx>
        <c:axId val="570896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708979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46.86</c:v>
                </c:pt>
                <c:pt idx="1">
                  <c:v>47.09</c:v>
                </c:pt>
                <c:pt idx="2">
                  <c:v>49.1</c:v>
                </c:pt>
                <c:pt idx="3">
                  <c:v>47.76</c:v>
                </c:pt>
                <c:pt idx="4">
                  <c:v>47.76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CB-4B9F-8A27-0368A6488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873152"/>
        <c:axId val="565873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50.68</c:v>
                </c:pt>
                <c:pt idx="1">
                  <c:v>50.14</c:v>
                </c:pt>
                <c:pt idx="2">
                  <c:v>54.83</c:v>
                </c:pt>
                <c:pt idx="3">
                  <c:v>66.53</c:v>
                </c:pt>
                <c:pt idx="4">
                  <c:v>52.35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8CB-4B9F-8A27-0368A6488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873152"/>
        <c:axId val="565873936"/>
      </c:lineChart>
      <c:dateAx>
        <c:axId val="56587315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65873936"/>
        <c:crosses val="autoZero"/>
        <c:auto val="1"/>
        <c:lblOffset val="100"/>
        <c:baseTimeUnit val="years"/>
      </c:dateAx>
      <c:valAx>
        <c:axId val="5658739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65873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75.36</c:v>
                </c:pt>
                <c:pt idx="1">
                  <c:v>88.5</c:v>
                </c:pt>
                <c:pt idx="2">
                  <c:v>88.99</c:v>
                </c:pt>
                <c:pt idx="3">
                  <c:v>89.47</c:v>
                </c:pt>
                <c:pt idx="4">
                  <c:v>78.02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62-4D5C-96FE-C5C37AAEF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875896"/>
        <c:axId val="565873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84.86</c:v>
                </c:pt>
                <c:pt idx="1">
                  <c:v>84.98</c:v>
                </c:pt>
                <c:pt idx="2">
                  <c:v>84.7</c:v>
                </c:pt>
                <c:pt idx="3">
                  <c:v>84.67</c:v>
                </c:pt>
                <c:pt idx="4">
                  <c:v>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962-4D5C-96FE-C5C37AAEF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875896"/>
        <c:axId val="565873544"/>
      </c:lineChart>
      <c:dateAx>
        <c:axId val="5658758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65873544"/>
        <c:crosses val="autoZero"/>
        <c:auto val="1"/>
        <c:lblOffset val="100"/>
        <c:baseTimeUnit val="years"/>
      </c:dateAx>
      <c:valAx>
        <c:axId val="565873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65875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【809.19】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【87.30】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【52.55】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【273.68】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Y1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0" t="s">
        <v>0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</row>
    <row r="3" spans="1:78" ht="9.75" customHeight="1" x14ac:dyDescent="0.15">
      <c r="A3" s="2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</row>
    <row r="4" spans="1:78" ht="9.75" customHeight="1" x14ac:dyDescent="0.15">
      <c r="A4" s="2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1" t="str">
        <f>データ!H6</f>
        <v>福島県　湯川村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0" t="s">
        <v>1</v>
      </c>
      <c r="C7" s="60"/>
      <c r="D7" s="60"/>
      <c r="E7" s="60"/>
      <c r="F7" s="60"/>
      <c r="G7" s="60"/>
      <c r="H7" s="60"/>
      <c r="I7" s="60" t="s">
        <v>2</v>
      </c>
      <c r="J7" s="60"/>
      <c r="K7" s="60"/>
      <c r="L7" s="60"/>
      <c r="M7" s="60"/>
      <c r="N7" s="60"/>
      <c r="O7" s="60"/>
      <c r="P7" s="60" t="s">
        <v>3</v>
      </c>
      <c r="Q7" s="60"/>
      <c r="R7" s="60"/>
      <c r="S7" s="60"/>
      <c r="T7" s="60"/>
      <c r="U7" s="60"/>
      <c r="V7" s="60"/>
      <c r="W7" s="60" t="s">
        <v>4</v>
      </c>
      <c r="X7" s="60"/>
      <c r="Y7" s="60"/>
      <c r="Z7" s="60"/>
      <c r="AA7" s="60"/>
      <c r="AB7" s="60"/>
      <c r="AC7" s="60"/>
      <c r="AD7" s="60" t="s">
        <v>5</v>
      </c>
      <c r="AE7" s="60"/>
      <c r="AF7" s="60"/>
      <c r="AG7" s="60"/>
      <c r="AH7" s="60"/>
      <c r="AI7" s="60"/>
      <c r="AJ7" s="60"/>
      <c r="AK7" s="3"/>
      <c r="AL7" s="60" t="s">
        <v>6</v>
      </c>
      <c r="AM7" s="60"/>
      <c r="AN7" s="60"/>
      <c r="AO7" s="60"/>
      <c r="AP7" s="60"/>
      <c r="AQ7" s="60"/>
      <c r="AR7" s="60"/>
      <c r="AS7" s="60"/>
      <c r="AT7" s="60" t="s">
        <v>7</v>
      </c>
      <c r="AU7" s="60"/>
      <c r="AV7" s="60"/>
      <c r="AW7" s="60"/>
      <c r="AX7" s="60"/>
      <c r="AY7" s="60"/>
      <c r="AZ7" s="60"/>
      <c r="BA7" s="60"/>
      <c r="BB7" s="60" t="s">
        <v>8</v>
      </c>
      <c r="BC7" s="60"/>
      <c r="BD7" s="60"/>
      <c r="BE7" s="60"/>
      <c r="BF7" s="60"/>
      <c r="BG7" s="60"/>
      <c r="BH7" s="60"/>
      <c r="BI7" s="60"/>
      <c r="BJ7" s="3"/>
      <c r="BK7" s="3"/>
      <c r="BL7" s="63" t="s">
        <v>9</v>
      </c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5"/>
    </row>
    <row r="8" spans="1:78" ht="18.75" customHeight="1" x14ac:dyDescent="0.15">
      <c r="A8" s="2"/>
      <c r="B8" s="66" t="str">
        <f>データ!I6</f>
        <v>法非適用</v>
      </c>
      <c r="C8" s="66"/>
      <c r="D8" s="66"/>
      <c r="E8" s="66"/>
      <c r="F8" s="66"/>
      <c r="G8" s="66"/>
      <c r="H8" s="66"/>
      <c r="I8" s="66" t="str">
        <f>データ!J6</f>
        <v>下水道事業</v>
      </c>
      <c r="J8" s="66"/>
      <c r="K8" s="66"/>
      <c r="L8" s="66"/>
      <c r="M8" s="66"/>
      <c r="N8" s="66"/>
      <c r="O8" s="66"/>
      <c r="P8" s="66" t="str">
        <f>データ!K6</f>
        <v>農業集落排水</v>
      </c>
      <c r="Q8" s="66"/>
      <c r="R8" s="66"/>
      <c r="S8" s="66"/>
      <c r="T8" s="66"/>
      <c r="U8" s="66"/>
      <c r="V8" s="66"/>
      <c r="W8" s="66" t="str">
        <f>データ!L6</f>
        <v>F2</v>
      </c>
      <c r="X8" s="66"/>
      <c r="Y8" s="66"/>
      <c r="Z8" s="66"/>
      <c r="AA8" s="66"/>
      <c r="AB8" s="66"/>
      <c r="AC8" s="66"/>
      <c r="AD8" s="67" t="str">
        <f>データ!$M$6</f>
        <v>非設置</v>
      </c>
      <c r="AE8" s="67"/>
      <c r="AF8" s="67"/>
      <c r="AG8" s="67"/>
      <c r="AH8" s="67"/>
      <c r="AI8" s="67"/>
      <c r="AJ8" s="67"/>
      <c r="AK8" s="3"/>
      <c r="AL8" s="55">
        <f>データ!S6</f>
        <v>3073</v>
      </c>
      <c r="AM8" s="55"/>
      <c r="AN8" s="55"/>
      <c r="AO8" s="55"/>
      <c r="AP8" s="55"/>
      <c r="AQ8" s="55"/>
      <c r="AR8" s="55"/>
      <c r="AS8" s="55"/>
      <c r="AT8" s="54">
        <f>データ!T6</f>
        <v>16.37</v>
      </c>
      <c r="AU8" s="54"/>
      <c r="AV8" s="54"/>
      <c r="AW8" s="54"/>
      <c r="AX8" s="54"/>
      <c r="AY8" s="54"/>
      <c r="AZ8" s="54"/>
      <c r="BA8" s="54"/>
      <c r="BB8" s="54">
        <f>データ!U6</f>
        <v>187.72</v>
      </c>
      <c r="BC8" s="54"/>
      <c r="BD8" s="54"/>
      <c r="BE8" s="54"/>
      <c r="BF8" s="54"/>
      <c r="BG8" s="54"/>
      <c r="BH8" s="54"/>
      <c r="BI8" s="54"/>
      <c r="BJ8" s="3"/>
      <c r="BK8" s="3"/>
      <c r="BL8" s="68" t="s">
        <v>10</v>
      </c>
      <c r="BM8" s="69"/>
      <c r="BN8" s="58" t="s">
        <v>11</v>
      </c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9"/>
    </row>
    <row r="9" spans="1:78" ht="18.75" customHeight="1" x14ac:dyDescent="0.15">
      <c r="A9" s="2"/>
      <c r="B9" s="60" t="s">
        <v>12</v>
      </c>
      <c r="C9" s="60"/>
      <c r="D9" s="60"/>
      <c r="E9" s="60"/>
      <c r="F9" s="60"/>
      <c r="G9" s="60"/>
      <c r="H9" s="60"/>
      <c r="I9" s="60" t="s">
        <v>13</v>
      </c>
      <c r="J9" s="60"/>
      <c r="K9" s="60"/>
      <c r="L9" s="60"/>
      <c r="M9" s="60"/>
      <c r="N9" s="60"/>
      <c r="O9" s="60"/>
      <c r="P9" s="60" t="s">
        <v>14</v>
      </c>
      <c r="Q9" s="60"/>
      <c r="R9" s="60"/>
      <c r="S9" s="60"/>
      <c r="T9" s="60"/>
      <c r="U9" s="60"/>
      <c r="V9" s="60"/>
      <c r="W9" s="60" t="s">
        <v>15</v>
      </c>
      <c r="X9" s="60"/>
      <c r="Y9" s="60"/>
      <c r="Z9" s="60"/>
      <c r="AA9" s="60"/>
      <c r="AB9" s="60"/>
      <c r="AC9" s="60"/>
      <c r="AD9" s="60" t="s">
        <v>16</v>
      </c>
      <c r="AE9" s="60"/>
      <c r="AF9" s="60"/>
      <c r="AG9" s="60"/>
      <c r="AH9" s="60"/>
      <c r="AI9" s="60"/>
      <c r="AJ9" s="60"/>
      <c r="AK9" s="3"/>
      <c r="AL9" s="60" t="s">
        <v>17</v>
      </c>
      <c r="AM9" s="60"/>
      <c r="AN9" s="60"/>
      <c r="AO9" s="60"/>
      <c r="AP9" s="60"/>
      <c r="AQ9" s="60"/>
      <c r="AR9" s="60"/>
      <c r="AS9" s="60"/>
      <c r="AT9" s="60" t="s">
        <v>18</v>
      </c>
      <c r="AU9" s="60"/>
      <c r="AV9" s="60"/>
      <c r="AW9" s="60"/>
      <c r="AX9" s="60"/>
      <c r="AY9" s="60"/>
      <c r="AZ9" s="60"/>
      <c r="BA9" s="60"/>
      <c r="BB9" s="60" t="s">
        <v>19</v>
      </c>
      <c r="BC9" s="60"/>
      <c r="BD9" s="60"/>
      <c r="BE9" s="60"/>
      <c r="BF9" s="60"/>
      <c r="BG9" s="60"/>
      <c r="BH9" s="60"/>
      <c r="BI9" s="60"/>
      <c r="BJ9" s="3"/>
      <c r="BK9" s="3"/>
      <c r="BL9" s="61" t="s">
        <v>20</v>
      </c>
      <c r="BM9" s="62"/>
      <c r="BN9" s="52" t="s">
        <v>21</v>
      </c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3"/>
    </row>
    <row r="10" spans="1:78" ht="18.75" customHeight="1" x14ac:dyDescent="0.15">
      <c r="A10" s="2"/>
      <c r="B10" s="54" t="str">
        <f>データ!N6</f>
        <v>-</v>
      </c>
      <c r="C10" s="54"/>
      <c r="D10" s="54"/>
      <c r="E10" s="54"/>
      <c r="F10" s="54"/>
      <c r="G10" s="54"/>
      <c r="H10" s="54"/>
      <c r="I10" s="54" t="str">
        <f>データ!O6</f>
        <v>該当数値なし</v>
      </c>
      <c r="J10" s="54"/>
      <c r="K10" s="54"/>
      <c r="L10" s="54"/>
      <c r="M10" s="54"/>
      <c r="N10" s="54"/>
      <c r="O10" s="54"/>
      <c r="P10" s="54">
        <f>データ!P6</f>
        <v>38.18</v>
      </c>
      <c r="Q10" s="54"/>
      <c r="R10" s="54"/>
      <c r="S10" s="54"/>
      <c r="T10" s="54"/>
      <c r="U10" s="54"/>
      <c r="V10" s="54"/>
      <c r="W10" s="54">
        <f>データ!Q6</f>
        <v>100.23</v>
      </c>
      <c r="X10" s="54"/>
      <c r="Y10" s="54"/>
      <c r="Z10" s="54"/>
      <c r="AA10" s="54"/>
      <c r="AB10" s="54"/>
      <c r="AC10" s="54"/>
      <c r="AD10" s="55">
        <f>データ!R6</f>
        <v>3960</v>
      </c>
      <c r="AE10" s="55"/>
      <c r="AF10" s="55"/>
      <c r="AG10" s="55"/>
      <c r="AH10" s="55"/>
      <c r="AI10" s="55"/>
      <c r="AJ10" s="55"/>
      <c r="AK10" s="2"/>
      <c r="AL10" s="55">
        <f>データ!V6</f>
        <v>1169</v>
      </c>
      <c r="AM10" s="55"/>
      <c r="AN10" s="55"/>
      <c r="AO10" s="55"/>
      <c r="AP10" s="55"/>
      <c r="AQ10" s="55"/>
      <c r="AR10" s="55"/>
      <c r="AS10" s="55"/>
      <c r="AT10" s="54">
        <f>データ!W6</f>
        <v>0.67</v>
      </c>
      <c r="AU10" s="54"/>
      <c r="AV10" s="54"/>
      <c r="AW10" s="54"/>
      <c r="AX10" s="54"/>
      <c r="AY10" s="54"/>
      <c r="AZ10" s="54"/>
      <c r="BA10" s="54"/>
      <c r="BB10" s="54">
        <f>データ!X6</f>
        <v>1744.78</v>
      </c>
      <c r="BC10" s="54"/>
      <c r="BD10" s="54"/>
      <c r="BE10" s="54"/>
      <c r="BF10" s="54"/>
      <c r="BG10" s="54"/>
      <c r="BH10" s="54"/>
      <c r="BI10" s="54"/>
      <c r="BJ10" s="2"/>
      <c r="BK10" s="2"/>
      <c r="BL10" s="56" t="s">
        <v>22</v>
      </c>
      <c r="BM10" s="57"/>
      <c r="BN10" s="45" t="s">
        <v>23</v>
      </c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47" t="s">
        <v>24</v>
      </c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</row>
    <row r="14" spans="1:78" ht="13.5" customHeight="1" x14ac:dyDescent="0.15">
      <c r="A14" s="2"/>
      <c r="B14" s="49" t="s">
        <v>25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1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1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117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115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1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1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116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15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【809.19】</v>
      </c>
      <c r="I86" s="12" t="str">
        <f>データ!CA6</f>
        <v>【57.02】</v>
      </c>
      <c r="J86" s="12" t="str">
        <f>データ!CL6</f>
        <v>【273.68】</v>
      </c>
      <c r="K86" s="12" t="str">
        <f>データ!CW6</f>
        <v>【52.55】</v>
      </c>
      <c r="L86" s="12" t="str">
        <f>データ!DH6</f>
        <v>【87.30】</v>
      </c>
      <c r="M86" s="12" t="s">
        <v>43</v>
      </c>
      <c r="N86" s="12" t="s">
        <v>43</v>
      </c>
      <c r="O86" s="12" t="str">
        <f>データ!EO6</f>
        <v>【0.02】</v>
      </c>
    </row>
  </sheetData>
  <sheetProtection algorithmName="SHA-512" hashValue="UCbZckYkinNTFwnS9l1phVOJIBZ7A0dFV+OmYin06GSu01b8LWhscoYGk3axSom5AJKieBHaCoOLegX2yaknkA==" saltValue="PcPH4beYkmv7qaA/wRi2pg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L45:BZ46"/>
    <mergeCell ref="BN9:BY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44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45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46</v>
      </c>
      <c r="B3" s="15" t="s">
        <v>47</v>
      </c>
      <c r="C3" s="15" t="s">
        <v>48</v>
      </c>
      <c r="D3" s="15" t="s">
        <v>49</v>
      </c>
      <c r="E3" s="15" t="s">
        <v>50</v>
      </c>
      <c r="F3" s="15" t="s">
        <v>51</v>
      </c>
      <c r="G3" s="15" t="s">
        <v>52</v>
      </c>
      <c r="H3" s="73" t="s">
        <v>53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54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55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15">
      <c r="A4" s="14" t="s">
        <v>56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57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58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59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60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61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62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63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64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65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66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67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15">
      <c r="A5" s="14" t="s">
        <v>68</v>
      </c>
      <c r="B5" s="17"/>
      <c r="C5" s="17"/>
      <c r="D5" s="17"/>
      <c r="E5" s="17"/>
      <c r="F5" s="17"/>
      <c r="G5" s="17"/>
      <c r="H5" s="18" t="s">
        <v>69</v>
      </c>
      <c r="I5" s="18" t="s">
        <v>70</v>
      </c>
      <c r="J5" s="18" t="s">
        <v>71</v>
      </c>
      <c r="K5" s="18" t="s">
        <v>72</v>
      </c>
      <c r="L5" s="18" t="s">
        <v>73</v>
      </c>
      <c r="M5" s="18" t="s">
        <v>5</v>
      </c>
      <c r="N5" s="18" t="s">
        <v>74</v>
      </c>
      <c r="O5" s="18" t="s">
        <v>75</v>
      </c>
      <c r="P5" s="18" t="s">
        <v>76</v>
      </c>
      <c r="Q5" s="18" t="s">
        <v>77</v>
      </c>
      <c r="R5" s="18" t="s">
        <v>78</v>
      </c>
      <c r="S5" s="18" t="s">
        <v>79</v>
      </c>
      <c r="T5" s="18" t="s">
        <v>80</v>
      </c>
      <c r="U5" s="18" t="s">
        <v>81</v>
      </c>
      <c r="V5" s="18" t="s">
        <v>82</v>
      </c>
      <c r="W5" s="18" t="s">
        <v>83</v>
      </c>
      <c r="X5" s="18" t="s">
        <v>84</v>
      </c>
      <c r="Y5" s="18" t="s">
        <v>85</v>
      </c>
      <c r="Z5" s="18" t="s">
        <v>86</v>
      </c>
      <c r="AA5" s="18" t="s">
        <v>87</v>
      </c>
      <c r="AB5" s="18" t="s">
        <v>88</v>
      </c>
      <c r="AC5" s="18" t="s">
        <v>89</v>
      </c>
      <c r="AD5" s="18" t="s">
        <v>90</v>
      </c>
      <c r="AE5" s="18" t="s">
        <v>91</v>
      </c>
      <c r="AF5" s="18" t="s">
        <v>92</v>
      </c>
      <c r="AG5" s="18" t="s">
        <v>93</v>
      </c>
      <c r="AH5" s="18" t="s">
        <v>94</v>
      </c>
      <c r="AI5" s="18" t="s">
        <v>31</v>
      </c>
      <c r="AJ5" s="18" t="s">
        <v>85</v>
      </c>
      <c r="AK5" s="18" t="s">
        <v>86</v>
      </c>
      <c r="AL5" s="18" t="s">
        <v>87</v>
      </c>
      <c r="AM5" s="18" t="s">
        <v>88</v>
      </c>
      <c r="AN5" s="18" t="s">
        <v>89</v>
      </c>
      <c r="AO5" s="18" t="s">
        <v>90</v>
      </c>
      <c r="AP5" s="18" t="s">
        <v>91</v>
      </c>
      <c r="AQ5" s="18" t="s">
        <v>92</v>
      </c>
      <c r="AR5" s="18" t="s">
        <v>93</v>
      </c>
      <c r="AS5" s="18" t="s">
        <v>94</v>
      </c>
      <c r="AT5" s="18" t="s">
        <v>95</v>
      </c>
      <c r="AU5" s="18" t="s">
        <v>85</v>
      </c>
      <c r="AV5" s="18" t="s">
        <v>86</v>
      </c>
      <c r="AW5" s="18" t="s">
        <v>87</v>
      </c>
      <c r="AX5" s="18" t="s">
        <v>88</v>
      </c>
      <c r="AY5" s="18" t="s">
        <v>89</v>
      </c>
      <c r="AZ5" s="18" t="s">
        <v>90</v>
      </c>
      <c r="BA5" s="18" t="s">
        <v>91</v>
      </c>
      <c r="BB5" s="18" t="s">
        <v>92</v>
      </c>
      <c r="BC5" s="18" t="s">
        <v>93</v>
      </c>
      <c r="BD5" s="18" t="s">
        <v>94</v>
      </c>
      <c r="BE5" s="18" t="s">
        <v>95</v>
      </c>
      <c r="BF5" s="18" t="s">
        <v>85</v>
      </c>
      <c r="BG5" s="18" t="s">
        <v>86</v>
      </c>
      <c r="BH5" s="18" t="s">
        <v>87</v>
      </c>
      <c r="BI5" s="18" t="s">
        <v>88</v>
      </c>
      <c r="BJ5" s="18" t="s">
        <v>89</v>
      </c>
      <c r="BK5" s="18" t="s">
        <v>90</v>
      </c>
      <c r="BL5" s="18" t="s">
        <v>91</v>
      </c>
      <c r="BM5" s="18" t="s">
        <v>92</v>
      </c>
      <c r="BN5" s="18" t="s">
        <v>93</v>
      </c>
      <c r="BO5" s="18" t="s">
        <v>94</v>
      </c>
      <c r="BP5" s="18" t="s">
        <v>95</v>
      </c>
      <c r="BQ5" s="18" t="s">
        <v>85</v>
      </c>
      <c r="BR5" s="18" t="s">
        <v>86</v>
      </c>
      <c r="BS5" s="18" t="s">
        <v>87</v>
      </c>
      <c r="BT5" s="18" t="s">
        <v>88</v>
      </c>
      <c r="BU5" s="18" t="s">
        <v>89</v>
      </c>
      <c r="BV5" s="18" t="s">
        <v>90</v>
      </c>
      <c r="BW5" s="18" t="s">
        <v>91</v>
      </c>
      <c r="BX5" s="18" t="s">
        <v>92</v>
      </c>
      <c r="BY5" s="18" t="s">
        <v>93</v>
      </c>
      <c r="BZ5" s="18" t="s">
        <v>94</v>
      </c>
      <c r="CA5" s="18" t="s">
        <v>95</v>
      </c>
      <c r="CB5" s="18" t="s">
        <v>85</v>
      </c>
      <c r="CC5" s="18" t="s">
        <v>86</v>
      </c>
      <c r="CD5" s="18" t="s">
        <v>87</v>
      </c>
      <c r="CE5" s="18" t="s">
        <v>88</v>
      </c>
      <c r="CF5" s="18" t="s">
        <v>89</v>
      </c>
      <c r="CG5" s="18" t="s">
        <v>90</v>
      </c>
      <c r="CH5" s="18" t="s">
        <v>91</v>
      </c>
      <c r="CI5" s="18" t="s">
        <v>92</v>
      </c>
      <c r="CJ5" s="18" t="s">
        <v>93</v>
      </c>
      <c r="CK5" s="18" t="s">
        <v>94</v>
      </c>
      <c r="CL5" s="18" t="s">
        <v>95</v>
      </c>
      <c r="CM5" s="18" t="s">
        <v>85</v>
      </c>
      <c r="CN5" s="18" t="s">
        <v>86</v>
      </c>
      <c r="CO5" s="18" t="s">
        <v>87</v>
      </c>
      <c r="CP5" s="18" t="s">
        <v>88</v>
      </c>
      <c r="CQ5" s="18" t="s">
        <v>89</v>
      </c>
      <c r="CR5" s="18" t="s">
        <v>90</v>
      </c>
      <c r="CS5" s="18" t="s">
        <v>91</v>
      </c>
      <c r="CT5" s="18" t="s">
        <v>92</v>
      </c>
      <c r="CU5" s="18" t="s">
        <v>93</v>
      </c>
      <c r="CV5" s="18" t="s">
        <v>94</v>
      </c>
      <c r="CW5" s="18" t="s">
        <v>95</v>
      </c>
      <c r="CX5" s="18" t="s">
        <v>85</v>
      </c>
      <c r="CY5" s="18" t="s">
        <v>86</v>
      </c>
      <c r="CZ5" s="18" t="s">
        <v>87</v>
      </c>
      <c r="DA5" s="18" t="s">
        <v>88</v>
      </c>
      <c r="DB5" s="18" t="s">
        <v>89</v>
      </c>
      <c r="DC5" s="18" t="s">
        <v>90</v>
      </c>
      <c r="DD5" s="18" t="s">
        <v>91</v>
      </c>
      <c r="DE5" s="18" t="s">
        <v>92</v>
      </c>
      <c r="DF5" s="18" t="s">
        <v>93</v>
      </c>
      <c r="DG5" s="18" t="s">
        <v>94</v>
      </c>
      <c r="DH5" s="18" t="s">
        <v>95</v>
      </c>
      <c r="DI5" s="18" t="s">
        <v>85</v>
      </c>
      <c r="DJ5" s="18" t="s">
        <v>86</v>
      </c>
      <c r="DK5" s="18" t="s">
        <v>87</v>
      </c>
      <c r="DL5" s="18" t="s">
        <v>88</v>
      </c>
      <c r="DM5" s="18" t="s">
        <v>89</v>
      </c>
      <c r="DN5" s="18" t="s">
        <v>90</v>
      </c>
      <c r="DO5" s="18" t="s">
        <v>91</v>
      </c>
      <c r="DP5" s="18" t="s">
        <v>92</v>
      </c>
      <c r="DQ5" s="18" t="s">
        <v>93</v>
      </c>
      <c r="DR5" s="18" t="s">
        <v>94</v>
      </c>
      <c r="DS5" s="18" t="s">
        <v>95</v>
      </c>
      <c r="DT5" s="18" t="s">
        <v>85</v>
      </c>
      <c r="DU5" s="18" t="s">
        <v>86</v>
      </c>
      <c r="DV5" s="18" t="s">
        <v>87</v>
      </c>
      <c r="DW5" s="18" t="s">
        <v>88</v>
      </c>
      <c r="DX5" s="18" t="s">
        <v>89</v>
      </c>
      <c r="DY5" s="18" t="s">
        <v>90</v>
      </c>
      <c r="DZ5" s="18" t="s">
        <v>91</v>
      </c>
      <c r="EA5" s="18" t="s">
        <v>92</v>
      </c>
      <c r="EB5" s="18" t="s">
        <v>93</v>
      </c>
      <c r="EC5" s="18" t="s">
        <v>94</v>
      </c>
      <c r="ED5" s="18" t="s">
        <v>95</v>
      </c>
      <c r="EE5" s="18" t="s">
        <v>85</v>
      </c>
      <c r="EF5" s="18" t="s">
        <v>86</v>
      </c>
      <c r="EG5" s="18" t="s">
        <v>87</v>
      </c>
      <c r="EH5" s="18" t="s">
        <v>88</v>
      </c>
      <c r="EI5" s="18" t="s">
        <v>89</v>
      </c>
      <c r="EJ5" s="18" t="s">
        <v>90</v>
      </c>
      <c r="EK5" s="18" t="s">
        <v>91</v>
      </c>
      <c r="EL5" s="18" t="s">
        <v>92</v>
      </c>
      <c r="EM5" s="18" t="s">
        <v>93</v>
      </c>
      <c r="EN5" s="18" t="s">
        <v>94</v>
      </c>
      <c r="EO5" s="18" t="s">
        <v>95</v>
      </c>
    </row>
    <row r="6" spans="1:145" s="22" customFormat="1" x14ac:dyDescent="0.15">
      <c r="A6" s="14" t="s">
        <v>96</v>
      </c>
      <c r="B6" s="19">
        <f>B7</f>
        <v>2022</v>
      </c>
      <c r="C6" s="19">
        <f t="shared" ref="C6:X6" si="3">C7</f>
        <v>74225</v>
      </c>
      <c r="D6" s="19">
        <f t="shared" si="3"/>
        <v>47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福島県　湯川村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38.18</v>
      </c>
      <c r="Q6" s="20">
        <f t="shared" si="3"/>
        <v>100.23</v>
      </c>
      <c r="R6" s="20">
        <f t="shared" si="3"/>
        <v>3960</v>
      </c>
      <c r="S6" s="20">
        <f t="shared" si="3"/>
        <v>3073</v>
      </c>
      <c r="T6" s="20">
        <f t="shared" si="3"/>
        <v>16.37</v>
      </c>
      <c r="U6" s="20">
        <f t="shared" si="3"/>
        <v>187.72</v>
      </c>
      <c r="V6" s="20">
        <f t="shared" si="3"/>
        <v>1169</v>
      </c>
      <c r="W6" s="20">
        <f t="shared" si="3"/>
        <v>0.67</v>
      </c>
      <c r="X6" s="20">
        <f t="shared" si="3"/>
        <v>1744.78</v>
      </c>
      <c r="Y6" s="21">
        <f>IF(Y7="",NA(),Y7)</f>
        <v>47.14</v>
      </c>
      <c r="Z6" s="21">
        <f t="shared" ref="Z6:AH6" si="4">IF(Z7="",NA(),Z7)</f>
        <v>46.31</v>
      </c>
      <c r="AA6" s="21">
        <f t="shared" si="4"/>
        <v>45.75</v>
      </c>
      <c r="AB6" s="21">
        <f t="shared" si="4"/>
        <v>56.83</v>
      </c>
      <c r="AC6" s="21">
        <f t="shared" si="4"/>
        <v>50.53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0">
        <f>IF(BF7="",NA(),BF7)</f>
        <v>0</v>
      </c>
      <c r="BG6" s="20">
        <f t="shared" ref="BG6:BO6" si="7">IF(BG7="",NA(),BG7)</f>
        <v>0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>
        <f t="shared" si="7"/>
        <v>789.46</v>
      </c>
      <c r="BL6" s="21">
        <f t="shared" si="7"/>
        <v>826.83</v>
      </c>
      <c r="BM6" s="21">
        <f t="shared" si="7"/>
        <v>867.83</v>
      </c>
      <c r="BN6" s="21">
        <f t="shared" si="7"/>
        <v>791.76</v>
      </c>
      <c r="BO6" s="21">
        <f t="shared" si="7"/>
        <v>900.82</v>
      </c>
      <c r="BP6" s="20" t="str">
        <f>IF(BP7="","",IF(BP7="-","【-】","【"&amp;SUBSTITUTE(TEXT(BP7,"#,##0.00"),"-","△")&amp;"】"))</f>
        <v>【809.19】</v>
      </c>
      <c r="BQ6" s="21">
        <f>IF(BQ7="",NA(),BQ7)</f>
        <v>93.89</v>
      </c>
      <c r="BR6" s="21">
        <f t="shared" ref="BR6:BZ6" si="8">IF(BR7="",NA(),BR7)</f>
        <v>94.21</v>
      </c>
      <c r="BS6" s="21">
        <f t="shared" si="8"/>
        <v>94.27</v>
      </c>
      <c r="BT6" s="21">
        <f t="shared" si="8"/>
        <v>79.680000000000007</v>
      </c>
      <c r="BU6" s="21">
        <f t="shared" si="8"/>
        <v>61.48</v>
      </c>
      <c r="BV6" s="21">
        <f t="shared" si="8"/>
        <v>57.77</v>
      </c>
      <c r="BW6" s="21">
        <f t="shared" si="8"/>
        <v>57.31</v>
      </c>
      <c r="BX6" s="21">
        <f t="shared" si="8"/>
        <v>57.08</v>
      </c>
      <c r="BY6" s="21">
        <f t="shared" si="8"/>
        <v>56.26</v>
      </c>
      <c r="BZ6" s="21">
        <f t="shared" si="8"/>
        <v>52.94</v>
      </c>
      <c r="CA6" s="20" t="str">
        <f>IF(CA7="","",IF(CA7="-","【-】","【"&amp;SUBSTITUTE(TEXT(CA7,"#,##0.00"),"-","△")&amp;"】"))</f>
        <v>【57.02】</v>
      </c>
      <c r="CB6" s="21">
        <f>IF(CB7="",NA(),CB7)</f>
        <v>225.59</v>
      </c>
      <c r="CC6" s="21">
        <f t="shared" ref="CC6:CK6" si="9">IF(CC7="",NA(),CC7)</f>
        <v>229.11</v>
      </c>
      <c r="CD6" s="21">
        <f t="shared" si="9"/>
        <v>230.48</v>
      </c>
      <c r="CE6" s="21">
        <f t="shared" si="9"/>
        <v>272.10000000000002</v>
      </c>
      <c r="CF6" s="21">
        <f t="shared" si="9"/>
        <v>352.98</v>
      </c>
      <c r="CG6" s="21">
        <f t="shared" si="9"/>
        <v>274.35000000000002</v>
      </c>
      <c r="CH6" s="21">
        <f t="shared" si="9"/>
        <v>273.52</v>
      </c>
      <c r="CI6" s="21">
        <f t="shared" si="9"/>
        <v>274.99</v>
      </c>
      <c r="CJ6" s="21">
        <f t="shared" si="9"/>
        <v>282.08999999999997</v>
      </c>
      <c r="CK6" s="21">
        <f t="shared" si="9"/>
        <v>303.27999999999997</v>
      </c>
      <c r="CL6" s="20" t="str">
        <f>IF(CL7="","",IF(CL7="-","【-】","【"&amp;SUBSTITUTE(TEXT(CL7,"#,##0.00"),"-","△")&amp;"】"))</f>
        <v>【273.68】</v>
      </c>
      <c r="CM6" s="21">
        <f>IF(CM7="",NA(),CM7)</f>
        <v>46.86</v>
      </c>
      <c r="CN6" s="21">
        <f t="shared" ref="CN6:CV6" si="10">IF(CN7="",NA(),CN7)</f>
        <v>47.09</v>
      </c>
      <c r="CO6" s="21">
        <f t="shared" si="10"/>
        <v>49.1</v>
      </c>
      <c r="CP6" s="21">
        <f t="shared" si="10"/>
        <v>47.76</v>
      </c>
      <c r="CQ6" s="21">
        <f t="shared" si="10"/>
        <v>47.76</v>
      </c>
      <c r="CR6" s="21">
        <f t="shared" si="10"/>
        <v>50.68</v>
      </c>
      <c r="CS6" s="21">
        <f t="shared" si="10"/>
        <v>50.14</v>
      </c>
      <c r="CT6" s="21">
        <f t="shared" si="10"/>
        <v>54.83</v>
      </c>
      <c r="CU6" s="21">
        <f t="shared" si="10"/>
        <v>66.53</v>
      </c>
      <c r="CV6" s="21">
        <f t="shared" si="10"/>
        <v>52.35</v>
      </c>
      <c r="CW6" s="20" t="str">
        <f>IF(CW7="","",IF(CW7="-","【-】","【"&amp;SUBSTITUTE(TEXT(CW7,"#,##0.00"),"-","△")&amp;"】"))</f>
        <v>【52.55】</v>
      </c>
      <c r="CX6" s="21">
        <f>IF(CX7="",NA(),CX7)</f>
        <v>75.36</v>
      </c>
      <c r="CY6" s="21">
        <f t="shared" ref="CY6:DG6" si="11">IF(CY7="",NA(),CY7)</f>
        <v>88.5</v>
      </c>
      <c r="CZ6" s="21">
        <f t="shared" si="11"/>
        <v>88.99</v>
      </c>
      <c r="DA6" s="21">
        <f t="shared" si="11"/>
        <v>89.47</v>
      </c>
      <c r="DB6" s="21">
        <f t="shared" si="11"/>
        <v>78.02</v>
      </c>
      <c r="DC6" s="21">
        <f t="shared" si="11"/>
        <v>84.86</v>
      </c>
      <c r="DD6" s="21">
        <f t="shared" si="11"/>
        <v>84.98</v>
      </c>
      <c r="DE6" s="21">
        <f t="shared" si="11"/>
        <v>84.7</v>
      </c>
      <c r="DF6" s="21">
        <f t="shared" si="11"/>
        <v>84.67</v>
      </c>
      <c r="DG6" s="21">
        <f t="shared" si="11"/>
        <v>84.39</v>
      </c>
      <c r="DH6" s="20" t="str">
        <f>IF(DH7="","",IF(DH7="-","【-】","【"&amp;SUBSTITUTE(TEXT(DH7,"#,##0.00"),"-","△")&amp;"】"))</f>
        <v>【87.30】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0.01</v>
      </c>
      <c r="EK6" s="21">
        <f t="shared" si="14"/>
        <v>0.02</v>
      </c>
      <c r="EL6" s="21">
        <f t="shared" si="14"/>
        <v>0.25</v>
      </c>
      <c r="EM6" s="21">
        <f t="shared" si="14"/>
        <v>0.05</v>
      </c>
      <c r="EN6" s="21">
        <f t="shared" si="14"/>
        <v>0.03</v>
      </c>
      <c r="EO6" s="20" t="str">
        <f>IF(EO7="","",IF(EO7="-","【-】","【"&amp;SUBSTITUTE(TEXT(EO7,"#,##0.00"),"-","△")&amp;"】"))</f>
        <v>【0.02】</v>
      </c>
    </row>
    <row r="7" spans="1:145" s="22" customFormat="1" x14ac:dyDescent="0.15">
      <c r="A7" s="14"/>
      <c r="B7" s="23">
        <v>2022</v>
      </c>
      <c r="C7" s="23">
        <v>74225</v>
      </c>
      <c r="D7" s="23">
        <v>47</v>
      </c>
      <c r="E7" s="23">
        <v>17</v>
      </c>
      <c r="F7" s="23">
        <v>5</v>
      </c>
      <c r="G7" s="23">
        <v>0</v>
      </c>
      <c r="H7" s="23" t="s">
        <v>97</v>
      </c>
      <c r="I7" s="23" t="s">
        <v>98</v>
      </c>
      <c r="J7" s="23" t="s">
        <v>99</v>
      </c>
      <c r="K7" s="23" t="s">
        <v>100</v>
      </c>
      <c r="L7" s="23" t="s">
        <v>101</v>
      </c>
      <c r="M7" s="23" t="s">
        <v>102</v>
      </c>
      <c r="N7" s="24" t="s">
        <v>103</v>
      </c>
      <c r="O7" s="24" t="s">
        <v>104</v>
      </c>
      <c r="P7" s="24">
        <v>38.18</v>
      </c>
      <c r="Q7" s="24">
        <v>100.23</v>
      </c>
      <c r="R7" s="24">
        <v>3960</v>
      </c>
      <c r="S7" s="24">
        <v>3073</v>
      </c>
      <c r="T7" s="24">
        <v>16.37</v>
      </c>
      <c r="U7" s="24">
        <v>187.72</v>
      </c>
      <c r="V7" s="24">
        <v>1169</v>
      </c>
      <c r="W7" s="24">
        <v>0.67</v>
      </c>
      <c r="X7" s="24">
        <v>1744.78</v>
      </c>
      <c r="Y7" s="24">
        <v>47.14</v>
      </c>
      <c r="Z7" s="24">
        <v>46.31</v>
      </c>
      <c r="AA7" s="24">
        <v>45.75</v>
      </c>
      <c r="AB7" s="24">
        <v>56.83</v>
      </c>
      <c r="AC7" s="24">
        <v>50.53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0</v>
      </c>
      <c r="BG7" s="24">
        <v>0</v>
      </c>
      <c r="BH7" s="24">
        <v>0</v>
      </c>
      <c r="BI7" s="24">
        <v>0</v>
      </c>
      <c r="BJ7" s="24">
        <v>0</v>
      </c>
      <c r="BK7" s="24">
        <v>789.46</v>
      </c>
      <c r="BL7" s="24">
        <v>826.83</v>
      </c>
      <c r="BM7" s="24">
        <v>867.83</v>
      </c>
      <c r="BN7" s="24">
        <v>791.76</v>
      </c>
      <c r="BO7" s="24">
        <v>900.82</v>
      </c>
      <c r="BP7" s="24">
        <v>809.19</v>
      </c>
      <c r="BQ7" s="24">
        <v>93.89</v>
      </c>
      <c r="BR7" s="24">
        <v>94.21</v>
      </c>
      <c r="BS7" s="24">
        <v>94.27</v>
      </c>
      <c r="BT7" s="24">
        <v>79.680000000000007</v>
      </c>
      <c r="BU7" s="24">
        <v>61.48</v>
      </c>
      <c r="BV7" s="24">
        <v>57.77</v>
      </c>
      <c r="BW7" s="24">
        <v>57.31</v>
      </c>
      <c r="BX7" s="24">
        <v>57.08</v>
      </c>
      <c r="BY7" s="24">
        <v>56.26</v>
      </c>
      <c r="BZ7" s="24">
        <v>52.94</v>
      </c>
      <c r="CA7" s="24">
        <v>57.02</v>
      </c>
      <c r="CB7" s="24">
        <v>225.59</v>
      </c>
      <c r="CC7" s="24">
        <v>229.11</v>
      </c>
      <c r="CD7" s="24">
        <v>230.48</v>
      </c>
      <c r="CE7" s="24">
        <v>272.10000000000002</v>
      </c>
      <c r="CF7" s="24">
        <v>352.98</v>
      </c>
      <c r="CG7" s="24">
        <v>274.35000000000002</v>
      </c>
      <c r="CH7" s="24">
        <v>273.52</v>
      </c>
      <c r="CI7" s="24">
        <v>274.99</v>
      </c>
      <c r="CJ7" s="24">
        <v>282.08999999999997</v>
      </c>
      <c r="CK7" s="24">
        <v>303.27999999999997</v>
      </c>
      <c r="CL7" s="24">
        <v>273.68</v>
      </c>
      <c r="CM7" s="24">
        <v>46.86</v>
      </c>
      <c r="CN7" s="24">
        <v>47.09</v>
      </c>
      <c r="CO7" s="24">
        <v>49.1</v>
      </c>
      <c r="CP7" s="24">
        <v>47.76</v>
      </c>
      <c r="CQ7" s="24">
        <v>47.76</v>
      </c>
      <c r="CR7" s="24">
        <v>50.68</v>
      </c>
      <c r="CS7" s="24">
        <v>50.14</v>
      </c>
      <c r="CT7" s="24">
        <v>54.83</v>
      </c>
      <c r="CU7" s="24">
        <v>66.53</v>
      </c>
      <c r="CV7" s="24">
        <v>52.35</v>
      </c>
      <c r="CW7" s="24">
        <v>52.55</v>
      </c>
      <c r="CX7" s="24">
        <v>75.36</v>
      </c>
      <c r="CY7" s="24">
        <v>88.5</v>
      </c>
      <c r="CZ7" s="24">
        <v>88.99</v>
      </c>
      <c r="DA7" s="24">
        <v>89.47</v>
      </c>
      <c r="DB7" s="24">
        <v>78.02</v>
      </c>
      <c r="DC7" s="24">
        <v>84.86</v>
      </c>
      <c r="DD7" s="24">
        <v>84.98</v>
      </c>
      <c r="DE7" s="24">
        <v>84.7</v>
      </c>
      <c r="DF7" s="24">
        <v>84.67</v>
      </c>
      <c r="DG7" s="24">
        <v>84.39</v>
      </c>
      <c r="DH7" s="24">
        <v>87.3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0.01</v>
      </c>
      <c r="EK7" s="24">
        <v>0.02</v>
      </c>
      <c r="EL7" s="24">
        <v>0.25</v>
      </c>
      <c r="EM7" s="24">
        <v>0.05</v>
      </c>
      <c r="EN7" s="24">
        <v>0.03</v>
      </c>
      <c r="EO7" s="24">
        <v>0.02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105</v>
      </c>
      <c r="C9" s="26" t="s">
        <v>106</v>
      </c>
      <c r="D9" s="26" t="s">
        <v>107</v>
      </c>
      <c r="E9" s="26" t="s">
        <v>108</v>
      </c>
      <c r="F9" s="26" t="s">
        <v>109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47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110</v>
      </c>
    </row>
    <row r="12" spans="1:145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111</v>
      </c>
    </row>
    <row r="13" spans="1:145" x14ac:dyDescent="0.15">
      <c r="B13" t="s">
        <v>112</v>
      </c>
      <c r="C13" t="s">
        <v>113</v>
      </c>
      <c r="D13" t="s">
        <v>113</v>
      </c>
      <c r="E13" t="s">
        <v>113</v>
      </c>
      <c r="F13" t="s">
        <v>113</v>
      </c>
      <c r="G13" t="s">
        <v>114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村田崇</cp:lastModifiedBy>
  <cp:lastPrinted>2024-02-02T02:47:54Z</cp:lastPrinted>
  <dcterms:created xsi:type="dcterms:W3CDTF">2023-12-12T02:52:40Z</dcterms:created>
  <dcterms:modified xsi:type="dcterms:W3CDTF">2024-02-02T02:47:55Z</dcterms:modified>
  <cp:category/>
</cp:coreProperties>
</file>