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20.13\data\01文書\Ｈ建設\04上下水道\〇調査照会\R5\R6.2.2〆　公営企業に係る経営比較分析表（令和４年度決算）の分析等について\【経営比較分析表】2022_074225_47_1718\【経営比較分析表】2022_074225_47_1718\"/>
    </mc:Choice>
  </mc:AlternateContent>
  <workbookProtection workbookAlgorithmName="SHA-512" workbookHashValue="/qurVRBwnmKUM7m0bdaa4lea9vxybkvDwqelgZeBZwigFxoJKSys1XX98RmqtzxnrAlGrWyxN5O/9r30phH37w==" workbookSaltValue="T6fYQmZCMKTo8gxKIOXsXA==" workbookSpinCount="100000" lockStructure="1"/>
  <bookViews>
    <workbookView xWindow="0" yWindow="0" windowWidth="12225" windowHeight="741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<sst xmlns="http://schemas.openxmlformats.org/spreadsheetml/2006/main" count="236" uniqueCount="118">
  <si>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</si>
  <si>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</si>
  <si>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</si>
  <si>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</si>
  <si>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</si>
  <si>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</si>
  <si>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</si>
  <si>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</si>
  <si>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</si>
  <si>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</si>
  <si>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</si>
  <si>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</si>
  <si>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</si>
  <si>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</si>
  <si>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</si>
  <si>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</si>
  <si>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</si>
  <si>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</si>
  <si>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</si>
  <si>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</si>
  <si>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</si>
  <si>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</si>
  <si>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</si>
  <si>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</si>
  <si>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</si>
  <si>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</si>
  <si>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</si>
  <si>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</si>
  <si>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</si>
  <si>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</si>
  <si>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</si>
  <si>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</si>
  <si>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</si>
  <si>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</si>
  <si>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</si>
  <si>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</si>
  <si>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</si>
  <si>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</si>
  <si>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</si>
  <si>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</si>
  <si>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</si>
  <si>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</si>
  <si>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</si>
  <si>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</si>
  <si>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</si>
  <si>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</si>
  <si>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</si>
  <si>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</si>
  <si>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</si>
  <si>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</si>
  <si>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</si>
  <si>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</si>
  <si>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</si>
  <si>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</si>
  <si>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</si>
  <si>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</si>
  <si>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</si>
  <si>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</si>
  <si>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</si>
  <si>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</si>
  <si>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</si>
  <si>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</si>
  <si>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</si>
  <si>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</si>
  <si>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</si>
  <si>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</si>
  <si>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</si>
  <si>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</si>
  <si>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</si>
  <si>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</si>
  <si>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</si>
  <si>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</si>
  <si>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</si>
  <si>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</si>
  <si>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</si>
  <si>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</si>
  <si>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</si>
  <si>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</si>
  <si>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</si>
  <si>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</si>
  <si>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</si>
  <si>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</si>
  <si>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</si>
  <si>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</si>
  <si>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</si>
  <si>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</si>
  <si>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</si>
  <si>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</si>
  <si>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</si>
  <si>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</si>
  <si>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</si>
  <si>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</si>
  <si>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</si>
  <si>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</si>
  <si>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</si>
  <si>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</si>
  <si>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</si>
  <si>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湯川村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</si>
  <si>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</si>
  <si>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</si>
  <si>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</si>
  <si>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</si>
  <si>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</si>
  <si>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</si>
  <si>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</si>
  <si>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</si>
  <si>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</si>
  <si>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</si>
  <si>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</si>
  <si>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</si>
  <si>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</si>
  <si>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</si>
  <si>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</si>
  <si>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</si>
  <si>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</si>
  <si>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、大規模な管渠の修繕はないが、供用開始から20年を経過し、今後も老朽化が進行する状況にあるため、処理施設の設備（処理設備や電気設備など）更新費用が増加することが予想されるため、計画的な維持管理を図らなければならない。</t>
    <phoneticPr fontId="4"/>
  </si>
  <si>
    <t>　施設利用率は年々増加傾向にあるが、今後の老朽化による設備更新投資も増加することが予想され、経営の健全性・効率性に対してさらなる努力が求められる。
　また、人口減少による収益の低下も予想され、収益的収支比率の上昇は見込みにくいため、適切な施設規模に応じた経営改善を図っていく必要がある。</t>
    <phoneticPr fontId="4"/>
  </si>
  <si>
    <t>　経営の健全性について、収益的収支比率が50.53％、経費回収率が61.48％であり、使用料収入以外の収入に依存している傾向にある。
　効率性については、汚水処理原価に上昇がみられ、経費回収率の大幅な低下につながったことから、さらなる効率化を図る必要がある。
　施設利用率は、類似団体平均値に比べても低く、処理区域内人口も減少傾向にあることから、使用規模に比べ施設が過大スペックとなっている現状にある。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</si>
</sst>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E9-454D-8B15-DC10B3702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969736"/>
        <c:axId val="59396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E9-454D-8B15-DC10B3702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69736"/>
        <c:axId val="593963072"/>
      </c:lineChart>
      <c:dateAx>
        <c:axId val="593969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3963072"/>
        <c:crosses val="autoZero"/>
        <c:auto val="1"/>
        <c:lblOffset val="100"/>
        <c:baseTimeUnit val="years"/>
      </c:dateAx>
      <c:valAx>
        <c:axId val="59396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396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46.86</c:v>
                </c:pt>
                <c:pt idx="1">
                  <c:v>47.09</c:v>
                </c:pt>
                <c:pt idx="2">
                  <c:v>49.1</c:v>
                </c:pt>
                <c:pt idx="3">
                  <c:v>47.76</c:v>
                </c:pt>
                <c:pt idx="4">
                  <c:v>47.76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CB-4B9F-8A27-0368A648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73152"/>
        <c:axId val="56587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CB-4B9F-8A27-0368A648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3152"/>
        <c:axId val="565873936"/>
      </c:lineChart>
      <c:dateAx>
        <c:axId val="565873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73936"/>
        <c:crosses val="autoZero"/>
        <c:auto val="1"/>
        <c:lblOffset val="100"/>
        <c:baseTimeUnit val="years"/>
      </c:dateAx>
      <c:valAx>
        <c:axId val="56587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7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75.36</c:v>
                </c:pt>
                <c:pt idx="1">
                  <c:v>88.5</c:v>
                </c:pt>
                <c:pt idx="2">
                  <c:v>88.99</c:v>
                </c:pt>
                <c:pt idx="3">
                  <c:v>89.47</c:v>
                </c:pt>
                <c:pt idx="4">
                  <c:v>78.02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62-4D5C-96FE-C5C37AAEF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75896"/>
        <c:axId val="56587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62-4D5C-96FE-C5C37AAEF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5896"/>
        <c:axId val="565873544"/>
      </c:lineChart>
      <c:dateAx>
        <c:axId val="565875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73544"/>
        <c:crosses val="autoZero"/>
        <c:auto val="1"/>
        <c:lblOffset val="100"/>
        <c:baseTimeUnit val="years"/>
      </c:dateAx>
      <c:valAx>
        <c:axId val="56587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75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47.14</c:v>
                </c:pt>
                <c:pt idx="1">
                  <c:v>46.31</c:v>
                </c:pt>
                <c:pt idx="2">
                  <c:v>45.75</c:v>
                </c:pt>
                <c:pt idx="3">
                  <c:v>56.83</c:v>
                </c:pt>
                <c:pt idx="4">
                  <c:v>50.53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8-4328-AB1F-E9B8E9B00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993256"/>
        <c:axId val="57089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88-4328-AB1F-E9B8E9B00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93256"/>
        <c:axId val="570890896"/>
      </c:lineChart>
      <c:dateAx>
        <c:axId val="593993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890896"/>
        <c:crosses val="autoZero"/>
        <c:auto val="1"/>
        <c:lblOffset val="100"/>
        <c:baseTimeUnit val="years"/>
      </c:dateAx>
      <c:valAx>
        <c:axId val="57089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3993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36-46C6-BC7F-F861AA90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892856"/>
        <c:axId val="57088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36-46C6-BC7F-F861AA90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892856"/>
        <c:axId val="570883840"/>
      </c:lineChart>
      <c:dateAx>
        <c:axId val="570892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883840"/>
        <c:crosses val="autoZero"/>
        <c:auto val="1"/>
        <c:lblOffset val="100"/>
        <c:baseTimeUnit val="years"/>
      </c:dateAx>
      <c:valAx>
        <c:axId val="57088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892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4-4DC0-A6F4-ABD0E8943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894424"/>
        <c:axId val="570892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F4-4DC0-A6F4-ABD0E8943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894424"/>
        <c:axId val="570892072"/>
      </c:lineChart>
      <c:dateAx>
        <c:axId val="570894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892072"/>
        <c:crosses val="autoZero"/>
        <c:auto val="1"/>
        <c:lblOffset val="100"/>
        <c:baseTimeUnit val="years"/>
      </c:dateAx>
      <c:valAx>
        <c:axId val="570892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894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32-4194-9D8A-5156B8C43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893248"/>
        <c:axId val="57088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32-4194-9D8A-5156B8C43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893248"/>
        <c:axId val="570886192"/>
      </c:lineChart>
      <c:dateAx>
        <c:axId val="570893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886192"/>
        <c:crosses val="autoZero"/>
        <c:auto val="1"/>
        <c:lblOffset val="100"/>
        <c:baseTimeUnit val="years"/>
      </c:dateAx>
      <c:valAx>
        <c:axId val="57088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89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24-4736-8530-37A451140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893640"/>
        <c:axId val="57089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24-4736-8530-37A451140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893640"/>
        <c:axId val="570894816"/>
      </c:lineChart>
      <c:dateAx>
        <c:axId val="570893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894816"/>
        <c:crosses val="autoZero"/>
        <c:auto val="1"/>
        <c:lblOffset val="100"/>
        <c:baseTimeUnit val="years"/>
      </c:dateAx>
      <c:valAx>
        <c:axId val="57089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89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C-4E9E-AB67-B5261BE8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895208"/>
        <c:axId val="570888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9C-4E9E-AB67-B5261BE8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895208"/>
        <c:axId val="570888936"/>
      </c:lineChart>
      <c:dateAx>
        <c:axId val="570895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888936"/>
        <c:crosses val="autoZero"/>
        <c:auto val="1"/>
        <c:lblOffset val="100"/>
        <c:baseTimeUnit val="years"/>
      </c:dateAx>
      <c:valAx>
        <c:axId val="570888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89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93.89</c:v>
                </c:pt>
                <c:pt idx="1">
                  <c:v>94.21</c:v>
                </c:pt>
                <c:pt idx="2">
                  <c:v>94.27</c:v>
                </c:pt>
                <c:pt idx="3">
                  <c:v>79.680000000000007</c:v>
                </c:pt>
                <c:pt idx="4">
                  <c:v>61.48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EF-4670-BB4E-B2BAA5E2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895992"/>
        <c:axId val="57089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EF-4670-BB4E-B2BAA5E2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895992"/>
        <c:axId val="570890504"/>
      </c:lineChart>
      <c:dateAx>
        <c:axId val="570895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890504"/>
        <c:crosses val="autoZero"/>
        <c:auto val="1"/>
        <c:lblOffset val="100"/>
        <c:baseTimeUnit val="years"/>
      </c:dateAx>
      <c:valAx>
        <c:axId val="570890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895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225.59</c:v>
                </c:pt>
                <c:pt idx="1">
                  <c:v>229.11</c:v>
                </c:pt>
                <c:pt idx="2">
                  <c:v>230.48</c:v>
                </c:pt>
                <c:pt idx="3">
                  <c:v>272.10000000000002</c:v>
                </c:pt>
                <c:pt idx="4">
                  <c:v>352.98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24-4261-85A7-3ABD3F14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897952"/>
        <c:axId val="57089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24-4261-85A7-3ABD3F14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897952"/>
        <c:axId val="570896384"/>
      </c:lineChart>
      <c:dateAx>
        <c:axId val="570897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70896384"/>
        <c:crosses val="autoZero"/>
        <c:auto val="1"/>
        <c:lblOffset val="100"/>
        <c:baseTimeUnit val="years"/>
      </c:dateAx>
      <c:valAx>
        <c:axId val="57089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89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Y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福島県　湯川村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3073</v>
      </c>
      <c r="AM8" s="55"/>
      <c r="AN8" s="55"/>
      <c r="AO8" s="55"/>
      <c r="AP8" s="55"/>
      <c r="AQ8" s="55"/>
      <c r="AR8" s="55"/>
      <c r="AS8" s="55"/>
      <c r="AT8" s="54">
        <f>データ!T6</f>
        <v>16.37</v>
      </c>
      <c r="AU8" s="54"/>
      <c r="AV8" s="54"/>
      <c r="AW8" s="54"/>
      <c r="AX8" s="54"/>
      <c r="AY8" s="54"/>
      <c r="AZ8" s="54"/>
      <c r="BA8" s="54"/>
      <c r="BB8" s="54">
        <f>データ!U6</f>
        <v>187.72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38.18</v>
      </c>
      <c r="Q10" s="54"/>
      <c r="R10" s="54"/>
      <c r="S10" s="54"/>
      <c r="T10" s="54"/>
      <c r="U10" s="54"/>
      <c r="V10" s="54"/>
      <c r="W10" s="54">
        <f>データ!Q6</f>
        <v>100.23</v>
      </c>
      <c r="X10" s="54"/>
      <c r="Y10" s="54"/>
      <c r="Z10" s="54"/>
      <c r="AA10" s="54"/>
      <c r="AB10" s="54"/>
      <c r="AC10" s="54"/>
      <c r="AD10" s="55">
        <f>データ!R6</f>
        <v>3960</v>
      </c>
      <c r="AE10" s="55"/>
      <c r="AF10" s="55"/>
      <c r="AG10" s="55"/>
      <c r="AH10" s="55"/>
      <c r="AI10" s="55"/>
      <c r="AJ10" s="55"/>
      <c r="AK10" s="2"/>
      <c r="AL10" s="55">
        <f>データ!V6</f>
        <v>1169</v>
      </c>
      <c r="AM10" s="55"/>
      <c r="AN10" s="55"/>
      <c r="AO10" s="55"/>
      <c r="AP10" s="55"/>
      <c r="AQ10" s="55"/>
      <c r="AR10" s="55"/>
      <c r="AS10" s="55"/>
      <c r="AT10" s="54">
        <f>データ!W6</f>
        <v>0.67</v>
      </c>
      <c r="AU10" s="54"/>
      <c r="AV10" s="54"/>
      <c r="AW10" s="54"/>
      <c r="AX10" s="54"/>
      <c r="AY10" s="54"/>
      <c r="AZ10" s="54"/>
      <c r="BA10" s="54"/>
      <c r="BB10" s="54">
        <f>データ!X6</f>
        <v>1744.78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UCbZckYkinNTFwnS9l1phVOJIBZ7A0dFV+OmYin06GSu01b8LWhscoYGk3axSom5AJKieBHaCoOLegX2yaknkA==" saltValue="PcPH4beYkmv7qaA/wRi2p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74225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湯川村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38.18</v>
      </c>
      <c r="Q6" s="20">
        <f t="shared" si="3"/>
        <v>100.23</v>
      </c>
      <c r="R6" s="20">
        <f t="shared" si="3"/>
        <v>3960</v>
      </c>
      <c r="S6" s="20">
        <f t="shared" si="3"/>
        <v>3073</v>
      </c>
      <c r="T6" s="20">
        <f t="shared" si="3"/>
        <v>16.37</v>
      </c>
      <c r="U6" s="20">
        <f t="shared" si="3"/>
        <v>187.72</v>
      </c>
      <c r="V6" s="20">
        <f t="shared" si="3"/>
        <v>1169</v>
      </c>
      <c r="W6" s="20">
        <f t="shared" si="3"/>
        <v>0.67</v>
      </c>
      <c r="X6" s="20">
        <f t="shared" si="3"/>
        <v>1744.78</v>
      </c>
      <c r="Y6" s="21">
        <f>IF(Y7="",NA(),Y7)</f>
        <v>47.14</v>
      </c>
      <c r="Z6" s="21">
        <f t="shared" ref="Z6:AH6" si="4">IF(Z7="",NA(),Z7)</f>
        <v>46.31</v>
      </c>
      <c r="AA6" s="21">
        <f t="shared" si="4"/>
        <v>45.75</v>
      </c>
      <c r="AB6" s="21">
        <f t="shared" si="4"/>
        <v>56.83</v>
      </c>
      <c r="AC6" s="21">
        <f t="shared" si="4"/>
        <v>50.53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93.89</v>
      </c>
      <c r="BR6" s="21">
        <f t="shared" ref="BR6:BZ6" si="8">IF(BR7="",NA(),BR7)</f>
        <v>94.21</v>
      </c>
      <c r="BS6" s="21">
        <f t="shared" si="8"/>
        <v>94.27</v>
      </c>
      <c r="BT6" s="21">
        <f t="shared" si="8"/>
        <v>79.680000000000007</v>
      </c>
      <c r="BU6" s="21">
        <f t="shared" si="8"/>
        <v>61.48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225.59</v>
      </c>
      <c r="CC6" s="21">
        <f t="shared" ref="CC6:CK6" si="9">IF(CC7="",NA(),CC7)</f>
        <v>229.11</v>
      </c>
      <c r="CD6" s="21">
        <f t="shared" si="9"/>
        <v>230.48</v>
      </c>
      <c r="CE6" s="21">
        <f t="shared" si="9"/>
        <v>272.10000000000002</v>
      </c>
      <c r="CF6" s="21">
        <f t="shared" si="9"/>
        <v>352.98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46.86</v>
      </c>
      <c r="CN6" s="21">
        <f t="shared" ref="CN6:CV6" si="10">IF(CN7="",NA(),CN7)</f>
        <v>47.09</v>
      </c>
      <c r="CO6" s="21">
        <f t="shared" si="10"/>
        <v>49.1</v>
      </c>
      <c r="CP6" s="21">
        <f t="shared" si="10"/>
        <v>47.76</v>
      </c>
      <c r="CQ6" s="21">
        <f t="shared" si="10"/>
        <v>47.76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75.36</v>
      </c>
      <c r="CY6" s="21">
        <f t="shared" ref="CY6:DG6" si="11">IF(CY7="",NA(),CY7)</f>
        <v>88.5</v>
      </c>
      <c r="CZ6" s="21">
        <f t="shared" si="11"/>
        <v>88.99</v>
      </c>
      <c r="DA6" s="21">
        <f t="shared" si="11"/>
        <v>89.47</v>
      </c>
      <c r="DB6" s="21">
        <f t="shared" si="11"/>
        <v>78.02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74225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38.18</v>
      </c>
      <c r="Q7" s="24">
        <v>100.23</v>
      </c>
      <c r="R7" s="24">
        <v>3960</v>
      </c>
      <c r="S7" s="24">
        <v>3073</v>
      </c>
      <c r="T7" s="24">
        <v>16.37</v>
      </c>
      <c r="U7" s="24">
        <v>187.72</v>
      </c>
      <c r="V7" s="24">
        <v>1169</v>
      </c>
      <c r="W7" s="24">
        <v>0.67</v>
      </c>
      <c r="X7" s="24">
        <v>1744.78</v>
      </c>
      <c r="Y7" s="24">
        <v>47.14</v>
      </c>
      <c r="Z7" s="24">
        <v>46.31</v>
      </c>
      <c r="AA7" s="24">
        <v>45.75</v>
      </c>
      <c r="AB7" s="24">
        <v>56.83</v>
      </c>
      <c r="AC7" s="24">
        <v>50.53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93.89</v>
      </c>
      <c r="BR7" s="24">
        <v>94.21</v>
      </c>
      <c r="BS7" s="24">
        <v>94.27</v>
      </c>
      <c r="BT7" s="24">
        <v>79.680000000000007</v>
      </c>
      <c r="BU7" s="24">
        <v>61.48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225.59</v>
      </c>
      <c r="CC7" s="24">
        <v>229.11</v>
      </c>
      <c r="CD7" s="24">
        <v>230.48</v>
      </c>
      <c r="CE7" s="24">
        <v>272.10000000000002</v>
      </c>
      <c r="CF7" s="24">
        <v>352.98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46.86</v>
      </c>
      <c r="CN7" s="24">
        <v>47.09</v>
      </c>
      <c r="CO7" s="24">
        <v>49.1</v>
      </c>
      <c r="CP7" s="24">
        <v>47.76</v>
      </c>
      <c r="CQ7" s="24">
        <v>47.76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75.36</v>
      </c>
      <c r="CY7" s="24">
        <v>88.5</v>
      </c>
      <c r="CZ7" s="24">
        <v>88.99</v>
      </c>
      <c r="DA7" s="24">
        <v>89.47</v>
      </c>
      <c r="DB7" s="24">
        <v>78.02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村田崇</cp:lastModifiedBy>
  <cp:lastPrinted>2024-02-02T02:47:54Z</cp:lastPrinted>
  <dcterms:created xsi:type="dcterms:W3CDTF">2023-12-12T02:52:40Z</dcterms:created>
  <dcterms:modified xsi:type="dcterms:W3CDTF">2024-02-02T02:47:55Z</dcterms:modified>
  <cp:category/>
</cp:coreProperties>
</file>