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2.51.206\医療人材対策室\03 看護師確保\01各種事業\★看護補助者処遇改善\0601申請受付\"/>
    </mc:Choice>
  </mc:AlternateContent>
  <bookViews>
    <workbookView xWindow="0" yWindow="0" windowWidth="17472" windowHeight="9996" tabRatio="803"/>
  </bookViews>
  <sheets>
    <sheet name="別紙様式1-1処遇改善報告書【病院】 " sheetId="20" r:id="rId1"/>
    <sheet name="別紙様式1-2処遇改善報告書【診療所】 " sheetId="2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1" l="1"/>
  <c r="G9" i="20"/>
  <c r="E7" i="20"/>
  <c r="H11" i="21"/>
  <c r="F13" i="21"/>
  <c r="J13" i="21"/>
  <c r="G11" i="21"/>
  <c r="G10" i="21"/>
  <c r="E11" i="21"/>
  <c r="E10" i="21"/>
  <c r="E7" i="21"/>
  <c r="H10" i="21" l="1"/>
  <c r="H7" i="21"/>
  <c r="H13" i="21" s="1"/>
  <c r="E27" i="20"/>
  <c r="E26" i="20"/>
  <c r="E25" i="20"/>
  <c r="E24" i="20"/>
  <c r="E23" i="20"/>
  <c r="E21" i="20"/>
  <c r="E20" i="20"/>
  <c r="E19" i="20"/>
  <c r="E18" i="20"/>
  <c r="E17" i="20"/>
  <c r="E8" i="20"/>
  <c r="E9" i="20"/>
  <c r="E10" i="20"/>
  <c r="E11" i="20"/>
  <c r="E12" i="20"/>
  <c r="E13" i="20"/>
  <c r="E14" i="20"/>
  <c r="E15" i="20"/>
  <c r="G7" i="20"/>
  <c r="H7" i="20" s="1"/>
  <c r="J31" i="20"/>
  <c r="F31" i="20"/>
  <c r="G21" i="20"/>
  <c r="H21" i="20" s="1"/>
  <c r="G27" i="20"/>
  <c r="H27" i="20" s="1"/>
  <c r="G26" i="20"/>
  <c r="H26" i="20" s="1"/>
  <c r="G25" i="20"/>
  <c r="H25" i="20" s="1"/>
  <c r="G24" i="20"/>
  <c r="H24" i="20" s="1"/>
  <c r="G23" i="20"/>
  <c r="H23" i="20" s="1"/>
  <c r="G20" i="20"/>
  <c r="H20" i="20" s="1"/>
  <c r="G19" i="20"/>
  <c r="H19" i="20" s="1"/>
  <c r="G18" i="20"/>
  <c r="H18" i="20" s="1"/>
  <c r="G17" i="20"/>
  <c r="H17" i="20" s="1"/>
  <c r="G15" i="20"/>
  <c r="H15" i="20" s="1"/>
  <c r="G14" i="20"/>
  <c r="H14" i="20" s="1"/>
  <c r="G13" i="20"/>
  <c r="H13" i="20" s="1"/>
  <c r="G12" i="20"/>
  <c r="H12" i="20" s="1"/>
  <c r="G11" i="20"/>
  <c r="H11" i="20" s="1"/>
  <c r="G10" i="20"/>
  <c r="H10" i="20" s="1"/>
  <c r="H9" i="20"/>
  <c r="G8" i="20"/>
  <c r="H8" i="20" s="1"/>
  <c r="H31" i="20" l="1"/>
</calcChain>
</file>

<file path=xl/sharedStrings.xml><?xml version="1.0" encoding="utf-8"?>
<sst xmlns="http://schemas.openxmlformats.org/spreadsheetml/2006/main" count="74" uniqueCount="59">
  <si>
    <t>50対１急性期看護補助体制加算</t>
    <rPh sb="2" eb="3">
      <t>タイ</t>
    </rPh>
    <rPh sb="4" eb="7">
      <t>キュウセイキ</t>
    </rPh>
    <rPh sb="7" eb="9">
      <t>カンゴ</t>
    </rPh>
    <rPh sb="9" eb="11">
      <t>ホジョ</t>
    </rPh>
    <rPh sb="11" eb="13">
      <t>タイセイ</t>
    </rPh>
    <rPh sb="13" eb="15">
      <t>カサン</t>
    </rPh>
    <phoneticPr fontId="1"/>
  </si>
  <si>
    <t>75対１急性期看護補助体制加算</t>
    <rPh sb="2" eb="3">
      <t>タイ</t>
    </rPh>
    <rPh sb="4" eb="7">
      <t>キュウセイキ</t>
    </rPh>
    <rPh sb="7" eb="9">
      <t>カンゴ</t>
    </rPh>
    <rPh sb="9" eb="11">
      <t>ホジョ</t>
    </rPh>
    <rPh sb="11" eb="13">
      <t>タイセイ</t>
    </rPh>
    <rPh sb="13" eb="15">
      <t>カサン</t>
    </rPh>
    <phoneticPr fontId="1"/>
  </si>
  <si>
    <t>看護補助加算１</t>
    <rPh sb="0" eb="2">
      <t>カンゴ</t>
    </rPh>
    <rPh sb="2" eb="4">
      <t>ホジョ</t>
    </rPh>
    <rPh sb="4" eb="6">
      <t>カサン</t>
    </rPh>
    <phoneticPr fontId="1"/>
  </si>
  <si>
    <t>看護補助加算２</t>
    <rPh sb="0" eb="2">
      <t>カンゴ</t>
    </rPh>
    <rPh sb="2" eb="4">
      <t>ホジョ</t>
    </rPh>
    <rPh sb="4" eb="6">
      <t>カサン</t>
    </rPh>
    <phoneticPr fontId="1"/>
  </si>
  <si>
    <t>看護補助加算３</t>
    <rPh sb="0" eb="2">
      <t>カンゴ</t>
    </rPh>
    <rPh sb="2" eb="4">
      <t>ホジョ</t>
    </rPh>
    <rPh sb="4" eb="6">
      <t>カサン</t>
    </rPh>
    <phoneticPr fontId="1"/>
  </si>
  <si>
    <t>A306 特殊疾患入院医療管理料</t>
    <phoneticPr fontId="1"/>
  </si>
  <si>
    <t>A308 回復期リハビリテーション病棟入院料</t>
    <phoneticPr fontId="1"/>
  </si>
  <si>
    <t>A309 特殊疾患病棟入院料</t>
    <phoneticPr fontId="1"/>
  </si>
  <si>
    <t>A312 精神療養病棟入院料</t>
    <phoneticPr fontId="1"/>
  </si>
  <si>
    <t>A314 認知症治療病棟入院料</t>
    <phoneticPr fontId="1"/>
  </si>
  <si>
    <t>A318 地域移行機能強化病棟入院料</t>
    <phoneticPr fontId="1"/>
  </si>
  <si>
    <t>A319 特定機能病院リハビリテーション病棟入院料</t>
    <phoneticPr fontId="1"/>
  </si>
  <si>
    <t>A109 有床診療所療養病床入院基本料</t>
    <phoneticPr fontId="1"/>
  </si>
  <si>
    <t>A108 有床診療所入院基本料の「注６」に規定する看護補助配置加算</t>
    <phoneticPr fontId="1"/>
  </si>
  <si>
    <t>合計</t>
    <rPh sb="0" eb="2">
      <t>ゴウケイ</t>
    </rPh>
    <phoneticPr fontId="1"/>
  </si>
  <si>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1"/>
  </si>
  <si>
    <t>項目</t>
    <rPh sb="0" eb="2">
      <t>コウモク</t>
    </rPh>
    <phoneticPr fontId="1"/>
  </si>
  <si>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1"/>
  </si>
  <si>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1"/>
  </si>
  <si>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1"/>
  </si>
  <si>
    <t>A214看護補助加算　※同一病棟については、以下のいずれか１つの加算項目にのみ計上すること。</t>
    <phoneticPr fontId="1"/>
  </si>
  <si>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</si>
  <si>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</si>
  <si>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</si>
  <si>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看護補助者数算定基準値（Ａ）</t>
    <rPh sb="0" eb="2">
      <t>カンゴ</t>
    </rPh>
    <rPh sb="2" eb="5">
      <t>ホジョシャ</t>
    </rPh>
    <rPh sb="5" eb="6">
      <t>スウ</t>
    </rPh>
    <rPh sb="6" eb="8">
      <t>サンテイ</t>
    </rPh>
    <rPh sb="8" eb="11">
      <t>キジュンチ</t>
    </rPh>
    <phoneticPr fontId="1"/>
  </si>
  <si>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1"/>
  </si>
  <si>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1"/>
  </si>
  <si>
    <t>ー</t>
  </si>
  <si>
    <t>ー</t>
    <phoneticPr fontId="1"/>
  </si>
  <si>
    <r>
      <t>令和６年２月から５月までの間における当該診療報酬を算定する病棟の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1"/>
  </si>
  <si>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</si>
  <si>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</si>
  <si>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</si>
  <si>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【記載要領】</t>
    <rPh sb="1" eb="3">
      <t>キサイ</t>
    </rPh>
    <rPh sb="3" eb="5">
      <t>ヨウリョウ</t>
    </rPh>
    <phoneticPr fontId="1"/>
  </si>
  <si>
    <t>A311-2 精神科急性期治療病棟入院料</t>
    <phoneticPr fontId="1"/>
  </si>
  <si>
    <t>看護補助者処遇改善事業補助金・処遇改善報告書（病院分）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ビョウイン</t>
    </rPh>
    <rPh sb="25" eb="26">
      <t>ブン</t>
    </rPh>
    <phoneticPr fontId="1"/>
  </si>
  <si>
    <t>看護補助者処遇改善事業補助金・処遇改善報告書（有床診療所分）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ユウショウ</t>
    </rPh>
    <rPh sb="25" eb="28">
      <t>シンリョウジョ</t>
    </rPh>
    <rPh sb="28" eb="29">
      <t>ブン</t>
    </rPh>
    <phoneticPr fontId="1"/>
  </si>
  <si>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1"/>
  </si>
  <si>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</si>
  <si>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1"/>
  </si>
  <si>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1"/>
  </si>
  <si>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1"/>
  </si>
  <si>
    <r>
      <t>補助対象期間（令和６年２月1日～5月31日）における各病棟で勤務する</t>
    </r>
    <r>
      <rPr>
        <b/>
        <sz val="11"/>
        <rFont val="游ゴシック"/>
        <family val="3"/>
        <charset val="128"/>
        <scheme val="minor"/>
      </rPr>
      <t>看護補助者の実際の処遇改善額</t>
    </r>
    <r>
      <rPr>
        <sz val="11"/>
        <rFont val="游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1"/>
  </si>
  <si>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1"/>
  </si>
  <si>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1"/>
  </si>
  <si>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1"/>
  </si>
  <si>
    <t>A101 療養病棟入院基本料</t>
    <rPh sb="11" eb="13">
      <t>キホン</t>
    </rPh>
    <phoneticPr fontId="1"/>
  </si>
  <si>
    <t>A211 特殊疾患入院施設管理加算</t>
    <phoneticPr fontId="1"/>
  </si>
  <si>
    <t>A106 障害者施設等入院基本料の「注９」に規定する看護補助加算又は看護補助体制充実加算</t>
    <rPh sb="32" eb="33">
      <t>マタ</t>
    </rPh>
    <phoneticPr fontId="1"/>
  </si>
  <si>
    <t>A308-3 地域包括ケア病棟入院料の「注４」に規定する看護補助者配置加算又は看護補助体制充実加算</t>
    <phoneticPr fontId="1"/>
  </si>
  <si>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1"/>
  </si>
  <si>
    <r>
      <t>令和６年２月から５月までの各月において各病棟で勤務する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1"/>
  </si>
  <si>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1"/>
  </si>
  <si>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1"/>
  </si>
  <si>
    <r>
      <t>令和６年２月から５月までの各月における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1"/>
  </si>
  <si>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1"/>
  </si>
  <si>
    <t>(別紙様式１-1）</t>
    <rPh sb="1" eb="3">
      <t>ベッシ</t>
    </rPh>
    <rPh sb="3" eb="5">
      <t>ヨウシキ</t>
    </rPh>
    <phoneticPr fontId="1"/>
  </si>
  <si>
    <t>（別紙様式１-2）</t>
    <rPh sb="1" eb="3">
      <t>ベッシ</t>
    </rPh>
    <rPh sb="3" eb="5">
      <t>ヨウシキ</t>
    </rPh>
    <phoneticPr fontId="1"/>
  </si>
  <si>
    <t>３　（Ｃ）欄については、（Ｂ）欄の１日平均入院患者数等を基に、各診療報酬項目を算定するために必要となる看護補助者の数を以下の算式により算定したもの。
                 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92" eb="95">
      <t>カクコウモク</t>
    </rPh>
    <rPh sb="98" eb="99">
      <t>サダ</t>
    </rPh>
    <rPh sb="103" eb="105">
      <t>スウシキ</t>
    </rPh>
    <rPh sb="106" eb="10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</si>
</sst>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_);[Red]\(#,##0.0\)"/>
    <numFmt numFmtId="178" formatCode="0.0"/>
    <numFmt numFmtId="179" formatCode="#,##0&quot;円 &quot;"/>
    <numFmt numFmtId="180" formatCode="#,##0.0&quot;人 &quot;"/>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3"/>
      <charset val="128"/>
      <scheme val="minor"/>
    </font>
    <font>
      <b/>
      <sz val="15"/>
      <color theme="1"/>
      <name val="游ゴシック"/>
      <family val="3"/>
      <charset val="128"/>
      <scheme val="minor"/>
    </font>
    <font>
      <sz val="10"/>
      <color theme="1"/>
      <name val="游ゴシック"/>
      <family val="2"/>
      <charset val="128"/>
      <scheme val="minor"/>
    </font>
    <font>
      <b/>
      <sz val="11"/>
      <name val="游ゴシック"/>
      <family val="3"/>
      <charset val="128"/>
      <scheme val="minor"/>
    </font>
    <font>
      <sz val="11"/>
      <color theme="1"/>
      <name val="游ゴシック"/>
      <family val="2"/>
      <charset val="128"/>
      <scheme val="minor"/>
    </font>
    <font>
      <sz val="12"/>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2" fillId="0" borderId="0">
      <alignment vertical="center"/>
    </xf>
  </cellStyleXfs>
  <cellXfs count="100">
    <xf numFmtId="0" fontId="0" fillId="0" borderId="0" xfId="0">
      <alignment vertical="center"/>
    </xf>
    <xf numFmtId="0" fontId="2"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0" xfId="0" applyFont="1" applyFill="1" applyBorder="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lignment vertical="center"/>
    </xf>
    <xf numFmtId="0" fontId="2" fillId="0" borderId="12" xfId="0" applyFont="1" applyBorder="1">
      <alignment vertical="center"/>
    </xf>
    <xf numFmtId="0" fontId="2" fillId="0" borderId="14" xfId="0" applyFont="1" applyBorder="1" applyAlignment="1">
      <alignment horizontal="left" vertical="center" indent="1"/>
    </xf>
    <xf numFmtId="0" fontId="2" fillId="0" borderId="15" xfId="0" applyFont="1" applyBorder="1" applyAlignment="1">
      <alignment horizontal="left" vertical="center" indent="1"/>
    </xf>
    <xf numFmtId="0" fontId="2" fillId="0" borderId="20"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8" fillId="0" borderId="20" xfId="0" applyFont="1" applyBorder="1" applyAlignment="1">
      <alignment horizontal="center" vertical="center" wrapText="1"/>
    </xf>
    <xf numFmtId="0" fontId="9" fillId="0" borderId="0" xfId="0" applyFont="1" applyAlignment="1">
      <alignment vertical="center"/>
    </xf>
    <xf numFmtId="0" fontId="2" fillId="0" borderId="0" xfId="1" applyFont="1" applyAlignment="1">
      <alignment horizontal="left" vertical="center"/>
    </xf>
    <xf numFmtId="0" fontId="12" fillId="0" borderId="0" xfId="1" applyAlignment="1">
      <alignment horizontal="left" vertical="center"/>
    </xf>
    <xf numFmtId="0" fontId="9" fillId="0" borderId="0" xfId="0" applyFont="1">
      <alignment vertical="center"/>
    </xf>
    <xf numFmtId="176" fontId="3" fillId="0" borderId="1" xfId="0" applyNumberFormat="1" applyFont="1" applyBorder="1" applyAlignment="1">
      <alignment horizontal="center" vertical="center" wrapText="1"/>
    </xf>
    <xf numFmtId="0" fontId="3" fillId="0" borderId="3" xfId="0" applyFont="1" applyBorder="1" applyAlignment="1">
      <alignment vertical="center" wrapText="1"/>
    </xf>
    <xf numFmtId="176" fontId="3" fillId="0" borderId="18" xfId="0" applyNumberFormat="1" applyFont="1" applyBorder="1" applyAlignment="1">
      <alignment horizontal="center" vertical="center" wrapText="1"/>
    </xf>
    <xf numFmtId="0" fontId="2" fillId="0" borderId="28" xfId="0" applyFont="1" applyBorder="1" applyAlignment="1">
      <alignment horizontal="left" vertical="center" indent="1"/>
    </xf>
    <xf numFmtId="0" fontId="2" fillId="0" borderId="29" xfId="0" applyFont="1" applyBorder="1" applyAlignment="1">
      <alignment horizontal="left" vertical="center" indent="1"/>
    </xf>
    <xf numFmtId="0" fontId="2" fillId="0" borderId="5" xfId="0" applyFont="1" applyFill="1" applyBorder="1">
      <alignment vertical="center"/>
    </xf>
    <xf numFmtId="0" fontId="0" fillId="0" borderId="6" xfId="0" applyFill="1" applyBorder="1">
      <alignment vertical="center"/>
    </xf>
    <xf numFmtId="0" fontId="2" fillId="0" borderId="31" xfId="0" applyFont="1" applyFill="1" applyBorder="1">
      <alignment vertical="center"/>
    </xf>
    <xf numFmtId="176" fontId="10" fillId="0" borderId="1"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0" fontId="2" fillId="0" borderId="16" xfId="0" applyFont="1" applyBorder="1">
      <alignment vertical="center"/>
    </xf>
    <xf numFmtId="0" fontId="2" fillId="0" borderId="27" xfId="0" applyFont="1" applyBorder="1">
      <alignment vertical="center"/>
    </xf>
    <xf numFmtId="176" fontId="3" fillId="0" borderId="18" xfId="0" applyNumberFormat="1" applyFont="1" applyBorder="1" applyAlignment="1">
      <alignment vertical="center" wrapText="1"/>
    </xf>
    <xf numFmtId="176" fontId="3" fillId="0" borderId="32" xfId="0" applyNumberFormat="1" applyFont="1" applyFill="1" applyBorder="1" applyAlignment="1">
      <alignment horizontal="center" vertical="center" wrapText="1"/>
    </xf>
    <xf numFmtId="179" fontId="2" fillId="0" borderId="0" xfId="0" applyNumberFormat="1" applyFont="1">
      <alignment vertical="center"/>
    </xf>
    <xf numFmtId="179" fontId="2" fillId="0" borderId="4" xfId="0" applyNumberFormat="1" applyFont="1" applyBorder="1">
      <alignment vertical="center"/>
    </xf>
    <xf numFmtId="179" fontId="2" fillId="0" borderId="0" xfId="0" applyNumberFormat="1" applyFont="1" applyBorder="1">
      <alignment vertical="center"/>
    </xf>
    <xf numFmtId="0" fontId="8" fillId="0" borderId="2" xfId="0" applyFont="1" applyFill="1" applyBorder="1" applyAlignment="1">
      <alignment horizontal="left" vertical="center" wrapText="1"/>
    </xf>
    <xf numFmtId="0" fontId="8" fillId="0" borderId="17" xfId="0" applyFont="1" applyFill="1" applyBorder="1" applyAlignment="1">
      <alignment horizontal="left" vertical="center" wrapText="1"/>
    </xf>
    <xf numFmtId="180" fontId="2" fillId="0" borderId="4" xfId="0" applyNumberFormat="1" applyFont="1" applyBorder="1">
      <alignment vertical="center"/>
    </xf>
    <xf numFmtId="177" fontId="3" fillId="0" borderId="1" xfId="0" applyNumberFormat="1" applyFont="1" applyBorder="1" applyAlignment="1">
      <alignment horizontal="center" vertical="center" wrapText="1"/>
    </xf>
    <xf numFmtId="176" fontId="8" fillId="0" borderId="1" xfId="0" applyNumberFormat="1" applyFont="1" applyBorder="1">
      <alignment vertical="center"/>
    </xf>
    <xf numFmtId="177" fontId="8" fillId="0" borderId="1" xfId="0" applyNumberFormat="1" applyFont="1" applyBorder="1">
      <alignment vertical="center"/>
    </xf>
    <xf numFmtId="179" fontId="8" fillId="0" borderId="11" xfId="0" applyNumberFormat="1" applyFont="1" applyBorder="1">
      <alignment vertical="center"/>
    </xf>
    <xf numFmtId="0" fontId="8" fillId="0" borderId="0" xfId="0" applyFont="1">
      <alignment vertical="center"/>
    </xf>
    <xf numFmtId="0" fontId="13" fillId="2" borderId="1" xfId="0" applyFont="1" applyFill="1" applyBorder="1" applyAlignment="1">
      <alignment horizontal="right" vertical="center"/>
    </xf>
    <xf numFmtId="0" fontId="8" fillId="2" borderId="1" xfId="0" applyFont="1" applyFill="1" applyBorder="1">
      <alignment vertical="center"/>
    </xf>
    <xf numFmtId="179" fontId="8" fillId="2" borderId="21" xfId="0" applyNumberFormat="1" applyFont="1" applyFill="1" applyBorder="1">
      <alignment vertical="center"/>
    </xf>
    <xf numFmtId="0" fontId="13" fillId="0" borderId="3" xfId="0" applyFont="1" applyBorder="1" applyAlignment="1">
      <alignment horizontal="right" vertical="center"/>
    </xf>
    <xf numFmtId="176" fontId="8" fillId="0" borderId="3" xfId="0" applyNumberFormat="1" applyFont="1" applyBorder="1">
      <alignment vertical="center"/>
    </xf>
    <xf numFmtId="0" fontId="8" fillId="0" borderId="3" xfId="0" applyFont="1" applyBorder="1">
      <alignment vertical="center"/>
    </xf>
    <xf numFmtId="177" fontId="8" fillId="0" borderId="3" xfId="0" applyNumberFormat="1" applyFont="1" applyBorder="1">
      <alignment vertical="center"/>
    </xf>
    <xf numFmtId="179" fontId="8" fillId="0" borderId="13" xfId="0" applyNumberFormat="1" applyFont="1" applyBorder="1">
      <alignment vertical="center"/>
    </xf>
    <xf numFmtId="179" fontId="8" fillId="0" borderId="22" xfId="0" applyNumberFormat="1" applyFont="1" applyBorder="1">
      <alignment vertical="center"/>
    </xf>
    <xf numFmtId="0" fontId="13" fillId="2" borderId="18" xfId="0" applyFont="1" applyFill="1" applyBorder="1" applyAlignment="1">
      <alignment horizontal="right" vertical="center"/>
    </xf>
    <xf numFmtId="176" fontId="8" fillId="0" borderId="18" xfId="0" applyNumberFormat="1" applyFont="1" applyBorder="1">
      <alignment vertical="center"/>
    </xf>
    <xf numFmtId="0" fontId="8" fillId="2" borderId="18" xfId="0" applyFont="1" applyFill="1" applyBorder="1">
      <alignment vertical="center"/>
    </xf>
    <xf numFmtId="177" fontId="8" fillId="0" borderId="18" xfId="0" applyNumberFormat="1" applyFont="1" applyBorder="1">
      <alignment vertical="center"/>
    </xf>
    <xf numFmtId="179" fontId="8" fillId="0" borderId="19" xfId="0" applyNumberFormat="1" applyFont="1" applyBorder="1">
      <alignment vertical="center"/>
    </xf>
    <xf numFmtId="179" fontId="8" fillId="2" borderId="23" xfId="0" applyNumberFormat="1" applyFont="1" applyFill="1" applyBorder="1">
      <alignment vertical="center"/>
    </xf>
    <xf numFmtId="179" fontId="8" fillId="0" borderId="0" xfId="0" applyNumberFormat="1" applyFont="1">
      <alignment vertical="center"/>
    </xf>
    <xf numFmtId="0" fontId="13" fillId="0" borderId="32" xfId="0" applyFont="1" applyFill="1" applyBorder="1" applyAlignment="1">
      <alignment horizontal="right" vertical="center"/>
    </xf>
    <xf numFmtId="176" fontId="8" fillId="0" borderId="32" xfId="0" applyNumberFormat="1" applyFont="1" applyFill="1" applyBorder="1">
      <alignment vertical="center"/>
    </xf>
    <xf numFmtId="0" fontId="8" fillId="0" borderId="0" xfId="0" applyFont="1" applyAlignment="1">
      <alignment horizontal="right" vertical="center"/>
    </xf>
    <xf numFmtId="180" fontId="8" fillId="0" borderId="4" xfId="0" applyNumberFormat="1" applyFont="1" applyBorder="1">
      <alignment vertical="center"/>
    </xf>
    <xf numFmtId="179" fontId="8" fillId="0" borderId="4" xfId="0" applyNumberFormat="1" applyFont="1" applyFill="1" applyBorder="1">
      <alignment vertical="center"/>
    </xf>
    <xf numFmtId="179" fontId="8" fillId="0" borderId="4" xfId="0" applyNumberFormat="1" applyFont="1" applyBorder="1">
      <alignment vertical="center"/>
    </xf>
    <xf numFmtId="0" fontId="8" fillId="2" borderId="33" xfId="0" applyFont="1" applyFill="1" applyBorder="1">
      <alignment vertical="center"/>
    </xf>
    <xf numFmtId="179" fontId="8" fillId="2" borderId="4" xfId="0" applyNumberFormat="1" applyFont="1" applyFill="1" applyBorder="1">
      <alignment vertical="center"/>
    </xf>
    <xf numFmtId="176" fontId="13" fillId="0" borderId="18" xfId="0" applyNumberFormat="1" applyFont="1" applyBorder="1">
      <alignment vertical="center"/>
    </xf>
    <xf numFmtId="178" fontId="13" fillId="2" borderId="18" xfId="0" applyNumberFormat="1" applyFont="1" applyFill="1" applyBorder="1" applyAlignment="1">
      <alignment horizontal="right" vertical="center"/>
    </xf>
    <xf numFmtId="177" fontId="13" fillId="0" borderId="18" xfId="0" applyNumberFormat="1" applyFont="1" applyBorder="1">
      <alignment vertical="center"/>
    </xf>
    <xf numFmtId="179" fontId="13" fillId="0" borderId="19" xfId="0" applyNumberFormat="1" applyFont="1" applyBorder="1">
      <alignment vertical="center"/>
    </xf>
    <xf numFmtId="0" fontId="13" fillId="0" borderId="6" xfId="0" applyFont="1" applyFill="1" applyBorder="1" applyAlignment="1">
      <alignment horizontal="right" vertical="center"/>
    </xf>
    <xf numFmtId="176" fontId="8" fillId="0" borderId="6" xfId="0" applyNumberFormat="1" applyFont="1" applyFill="1" applyBorder="1">
      <alignment vertical="center"/>
    </xf>
    <xf numFmtId="178" fontId="8" fillId="0" borderId="6" xfId="0" applyNumberFormat="1" applyFont="1" applyFill="1" applyBorder="1">
      <alignment vertical="center"/>
    </xf>
    <xf numFmtId="0" fontId="8" fillId="0" borderId="6" xfId="0" applyFont="1" applyFill="1" applyBorder="1">
      <alignment vertical="center"/>
    </xf>
    <xf numFmtId="179" fontId="8" fillId="0" borderId="30" xfId="0" applyNumberFormat="1" applyFont="1" applyFill="1" applyBorder="1">
      <alignment vertical="center"/>
    </xf>
    <xf numFmtId="179" fontId="8" fillId="0" borderId="20" xfId="0" applyNumberFormat="1" applyFont="1" applyBorder="1">
      <alignment vertical="center"/>
    </xf>
    <xf numFmtId="178" fontId="8" fillId="2" borderId="1" xfId="0" applyNumberFormat="1" applyFont="1" applyFill="1" applyBorder="1" applyAlignment="1">
      <alignment horizontal="right" vertical="center"/>
    </xf>
    <xf numFmtId="178" fontId="8" fillId="2" borderId="18" xfId="0" applyNumberFormat="1" applyFont="1" applyFill="1" applyBorder="1" applyAlignment="1">
      <alignment horizontal="right" vertical="center"/>
    </xf>
    <xf numFmtId="176" fontId="10" fillId="0" borderId="18" xfId="0" applyNumberFormat="1" applyFont="1" applyFill="1" applyBorder="1" applyAlignment="1">
      <alignment horizontal="center" vertical="center"/>
    </xf>
    <xf numFmtId="0" fontId="8" fillId="0" borderId="8" xfId="0" applyFont="1" applyBorder="1" applyAlignment="1">
      <alignment horizontal="center" vertical="center" wrapText="1"/>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9" fillId="0" borderId="24" xfId="1" applyFont="1" applyBorder="1" applyAlignment="1">
      <alignment horizontal="left" vertical="center" shrinkToFit="1"/>
    </xf>
    <xf numFmtId="0" fontId="9" fillId="0" borderId="26" xfId="1" applyFont="1" applyBorder="1" applyAlignment="1">
      <alignment horizontal="left" vertical="center" shrinkToFit="1"/>
    </xf>
    <xf numFmtId="0" fontId="9" fillId="0" borderId="25" xfId="1" applyFont="1" applyBorder="1" applyAlignment="1">
      <alignment horizontal="left" vertical="center" shrinkToFi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27" xfId="0" applyFont="1" applyBorder="1" applyAlignment="1">
      <alignment horizontal="left" vertical="center" wrapText="1"/>
    </xf>
    <xf numFmtId="0" fontId="2" fillId="0" borderId="0" xfId="0" applyFont="1" applyAlignment="1">
      <alignment horizontal="left"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59CFAA48-E9D1-45B2-8390-3894037E7004}"/>
            </a:ext>
          </a:extLst>
        </xdr:cNvPr>
        <xdr:cNvSpPr/>
      </xdr:nvSpPr>
      <xdr:spPr>
        <a:xfrm>
          <a:off x="7391400" y="2105025"/>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27D3F2D9-2A15-43C9-9D6F-E919D938B472}"/>
            </a:ext>
          </a:extLst>
        </xdr:cNvPr>
        <xdr:cNvSpPr/>
      </xdr:nvSpPr>
      <xdr:spPr>
        <a:xfrm>
          <a:off x="8610600" y="184785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BC3B274D-240C-4CC2-BE96-46F6238C8B87}"/>
            </a:ext>
          </a:extLst>
        </xdr:cNvPr>
        <xdr:cNvSpPr/>
      </xdr:nvSpPr>
      <xdr:spPr>
        <a:xfrm>
          <a:off x="7734300" y="22479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B0D453C9-6333-4DD2-A5E3-3EC02FC488EA}"/>
            </a:ext>
          </a:extLst>
        </xdr:cNvPr>
        <xdr:cNvSpPr/>
      </xdr:nvSpPr>
      <xdr:spPr>
        <a:xfrm>
          <a:off x="8934450" y="22098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8"/>
  <sheetViews>
    <sheetView tabSelected="1" workbookViewId="0">
      <selection activeCell="G3" sqref="G3:H3"/>
    </sheetView>
  </sheetViews>
  <sheetFormatPr defaultColWidth="9" defaultRowHeight="18" x14ac:dyDescent="0.45"/>
  <cols>
    <col min="1" max="1" width="1.8984375" style="1" customWidth="1"/>
    <col min="2" max="2" width="33.59765625" style="1" customWidth="1"/>
    <col min="3" max="3" width="11.69921875" style="1" customWidth="1"/>
    <col min="4" max="4" width="15.69921875" style="1" customWidth="1"/>
    <col min="5" max="5" width="16.19921875" style="1" customWidth="1"/>
    <col min="6" max="6" width="18.19921875" style="1" customWidth="1"/>
    <col min="7" max="7" width="15.19921875" style="1" customWidth="1"/>
    <col min="8" max="8" width="17.5" style="1" customWidth="1"/>
    <col min="9" max="9" width="5.59765625" style="1" customWidth="1"/>
    <col min="10" max="10" width="17.5" style="1" customWidth="1"/>
    <col min="11" max="16384" width="9" style="1"/>
  </cols>
  <sheetData>
    <row r="1" spans="1:14" x14ac:dyDescent="0.45">
      <c r="A1" s="1" t="s">
        <v>56</v>
      </c>
    </row>
    <row r="2" spans="1:14" ht="18.600000000000001" thickBot="1" x14ac:dyDescent="0.5"/>
    <row r="3" spans="1:14" ht="24.75" customHeight="1" thickBot="1" x14ac:dyDescent="0.5">
      <c r="A3" s="22" t="s">
        <v>35</v>
      </c>
      <c r="B3" s="22"/>
      <c r="C3" s="22"/>
      <c r="D3" s="22"/>
      <c r="E3" s="22"/>
      <c r="F3" s="20" t="s">
        <v>22</v>
      </c>
      <c r="G3" s="88"/>
      <c r="H3" s="89"/>
      <c r="I3" s="21"/>
      <c r="J3" s="21"/>
    </row>
    <row r="4" spans="1:14" ht="25.2" thickBot="1" x14ac:dyDescent="0.5">
      <c r="A4" s="2"/>
      <c r="B4" s="2"/>
      <c r="D4" s="2"/>
      <c r="F4" s="20" t="s">
        <v>23</v>
      </c>
      <c r="G4" s="90"/>
      <c r="H4" s="91"/>
      <c r="I4" s="91"/>
      <c r="J4" s="92"/>
    </row>
    <row r="5" spans="1:14" ht="20.25" customHeight="1" thickBot="1" x14ac:dyDescent="0.5">
      <c r="A5" s="2"/>
    </row>
    <row r="6" spans="1:14" ht="126" x14ac:dyDescent="0.45">
      <c r="A6" s="6"/>
      <c r="B6" s="7" t="s">
        <v>16</v>
      </c>
      <c r="C6" s="8" t="s">
        <v>24</v>
      </c>
      <c r="D6" s="8" t="s">
        <v>29</v>
      </c>
      <c r="E6" s="8" t="s">
        <v>25</v>
      </c>
      <c r="F6" s="85" t="s">
        <v>51</v>
      </c>
      <c r="G6" s="9" t="s">
        <v>21</v>
      </c>
      <c r="H6" s="10" t="s">
        <v>15</v>
      </c>
      <c r="J6" s="18" t="s">
        <v>42</v>
      </c>
    </row>
    <row r="7" spans="1:14" ht="34.5" customHeight="1" x14ac:dyDescent="0.45">
      <c r="A7" s="11" t="s">
        <v>46</v>
      </c>
      <c r="B7" s="3"/>
      <c r="C7" s="23">
        <v>20</v>
      </c>
      <c r="D7" s="48"/>
      <c r="E7" s="44">
        <f>ROUNDUP(D7/C7,0)*5</f>
        <v>0</v>
      </c>
      <c r="F7" s="49"/>
      <c r="G7" s="45">
        <f>IF(F7&lt;&gt;"",ROUND(MIN(E7,F7),1)*4,0)</f>
        <v>0</v>
      </c>
      <c r="H7" s="46">
        <f>G7*6990</f>
        <v>0</v>
      </c>
      <c r="I7" s="47"/>
      <c r="J7" s="50"/>
    </row>
    <row r="8" spans="1:14" ht="34.5" customHeight="1" x14ac:dyDescent="0.45">
      <c r="A8" s="11" t="s">
        <v>5</v>
      </c>
      <c r="B8" s="3"/>
      <c r="C8" s="23">
        <v>20</v>
      </c>
      <c r="D8" s="48"/>
      <c r="E8" s="44">
        <f t="shared" ref="E8:E27" si="0">ROUNDUP(D8/C8,0)*5</f>
        <v>0</v>
      </c>
      <c r="F8" s="49"/>
      <c r="G8" s="45">
        <f t="shared" ref="G8:G15" si="1">IF(F8&lt;&gt;"",ROUND(MIN(E8,F8),1)*4,0)</f>
        <v>0</v>
      </c>
      <c r="H8" s="46">
        <f t="shared" ref="H8:H27" si="2">G8*6990</f>
        <v>0</v>
      </c>
      <c r="I8" s="47"/>
      <c r="J8" s="50"/>
    </row>
    <row r="9" spans="1:14" ht="34.5" customHeight="1" x14ac:dyDescent="0.45">
      <c r="A9" s="93" t="s">
        <v>6</v>
      </c>
      <c r="B9" s="94"/>
      <c r="C9" s="23">
        <v>30</v>
      </c>
      <c r="D9" s="48"/>
      <c r="E9" s="44">
        <f t="shared" si="0"/>
        <v>0</v>
      </c>
      <c r="F9" s="49"/>
      <c r="G9" s="45">
        <f>IF(F9&lt;&gt;"",ROUND(MIN(E9,F9),1)*4,0)</f>
        <v>0</v>
      </c>
      <c r="H9" s="46">
        <f t="shared" si="2"/>
        <v>0</v>
      </c>
      <c r="I9" s="47"/>
      <c r="J9" s="50"/>
    </row>
    <row r="10" spans="1:14" ht="34.5" customHeight="1" x14ac:dyDescent="0.45">
      <c r="A10" s="11" t="s">
        <v>7</v>
      </c>
      <c r="B10" s="3"/>
      <c r="C10" s="23">
        <v>20</v>
      </c>
      <c r="D10" s="48"/>
      <c r="E10" s="44">
        <f t="shared" si="0"/>
        <v>0</v>
      </c>
      <c r="F10" s="49"/>
      <c r="G10" s="45">
        <f t="shared" si="1"/>
        <v>0</v>
      </c>
      <c r="H10" s="46">
        <f t="shared" si="2"/>
        <v>0</v>
      </c>
      <c r="I10" s="47"/>
      <c r="J10" s="50"/>
    </row>
    <row r="11" spans="1:14" ht="34.5" customHeight="1" x14ac:dyDescent="0.45">
      <c r="A11" s="11" t="s">
        <v>34</v>
      </c>
      <c r="B11" s="3"/>
      <c r="C11" s="23">
        <v>30</v>
      </c>
      <c r="D11" s="48"/>
      <c r="E11" s="44">
        <f t="shared" si="0"/>
        <v>0</v>
      </c>
      <c r="F11" s="49"/>
      <c r="G11" s="45">
        <f t="shared" si="1"/>
        <v>0</v>
      </c>
      <c r="H11" s="46">
        <f t="shared" si="2"/>
        <v>0</v>
      </c>
      <c r="I11" s="47"/>
      <c r="J11" s="50"/>
    </row>
    <row r="12" spans="1:14" ht="34.5" customHeight="1" x14ac:dyDescent="0.45">
      <c r="A12" s="11" t="s">
        <v>8</v>
      </c>
      <c r="B12" s="3"/>
      <c r="C12" s="23">
        <v>30</v>
      </c>
      <c r="D12" s="48"/>
      <c r="E12" s="44">
        <f t="shared" si="0"/>
        <v>0</v>
      </c>
      <c r="F12" s="49"/>
      <c r="G12" s="45">
        <f t="shared" si="1"/>
        <v>0</v>
      </c>
      <c r="H12" s="46">
        <f t="shared" si="2"/>
        <v>0</v>
      </c>
      <c r="I12" s="47"/>
      <c r="J12" s="50"/>
    </row>
    <row r="13" spans="1:14" ht="34.5" customHeight="1" x14ac:dyDescent="0.45">
      <c r="A13" s="11" t="s">
        <v>9</v>
      </c>
      <c r="B13" s="3"/>
      <c r="C13" s="23">
        <v>25</v>
      </c>
      <c r="D13" s="48"/>
      <c r="E13" s="44">
        <f t="shared" si="0"/>
        <v>0</v>
      </c>
      <c r="F13" s="49"/>
      <c r="G13" s="45">
        <f t="shared" si="1"/>
        <v>0</v>
      </c>
      <c r="H13" s="46">
        <f t="shared" si="2"/>
        <v>0</v>
      </c>
      <c r="I13" s="47"/>
      <c r="J13" s="50"/>
    </row>
    <row r="14" spans="1:14" ht="34.5" customHeight="1" x14ac:dyDescent="0.45">
      <c r="A14" s="11" t="s">
        <v>10</v>
      </c>
      <c r="B14" s="3"/>
      <c r="C14" s="43">
        <v>37.5</v>
      </c>
      <c r="D14" s="48"/>
      <c r="E14" s="44">
        <f t="shared" si="0"/>
        <v>0</v>
      </c>
      <c r="F14" s="49"/>
      <c r="G14" s="45">
        <f t="shared" si="1"/>
        <v>0</v>
      </c>
      <c r="H14" s="46">
        <f t="shared" si="2"/>
        <v>0</v>
      </c>
      <c r="I14" s="47"/>
      <c r="J14" s="50"/>
    </row>
    <row r="15" spans="1:14" ht="34.5" customHeight="1" x14ac:dyDescent="0.45">
      <c r="A15" s="93" t="s">
        <v>11</v>
      </c>
      <c r="B15" s="94"/>
      <c r="C15" s="23">
        <v>30</v>
      </c>
      <c r="D15" s="48"/>
      <c r="E15" s="44">
        <f t="shared" si="0"/>
        <v>0</v>
      </c>
      <c r="F15" s="49"/>
      <c r="G15" s="45">
        <f t="shared" si="1"/>
        <v>0</v>
      </c>
      <c r="H15" s="46">
        <f t="shared" si="2"/>
        <v>0</v>
      </c>
      <c r="I15" s="47"/>
      <c r="J15" s="50"/>
    </row>
    <row r="16" spans="1:14" customFormat="1" ht="20.25" customHeight="1" x14ac:dyDescent="0.45">
      <c r="A16" s="12" t="s">
        <v>19</v>
      </c>
      <c r="B16" s="3"/>
      <c r="C16" s="24"/>
      <c r="D16" s="51"/>
      <c r="E16" s="52"/>
      <c r="F16" s="53"/>
      <c r="G16" s="54"/>
      <c r="H16" s="55"/>
      <c r="I16" s="47"/>
      <c r="J16" s="56"/>
      <c r="K16" s="1"/>
      <c r="L16" s="1"/>
      <c r="M16" s="1"/>
      <c r="N16" s="1"/>
    </row>
    <row r="17" spans="1:14" customFormat="1" ht="34.5" customHeight="1" x14ac:dyDescent="0.45">
      <c r="A17" s="13"/>
      <c r="B17" s="17" t="s">
        <v>17</v>
      </c>
      <c r="C17" s="23">
        <v>25</v>
      </c>
      <c r="D17" s="48"/>
      <c r="E17" s="44">
        <f t="shared" si="0"/>
        <v>0</v>
      </c>
      <c r="F17" s="49"/>
      <c r="G17" s="45">
        <f t="shared" ref="G17:G20" si="3">IF(F17&lt;&gt;"",ROUND(MIN(E17,F17),1)*4,0)</f>
        <v>0</v>
      </c>
      <c r="H17" s="46">
        <f t="shared" si="2"/>
        <v>0</v>
      </c>
      <c r="I17" s="47"/>
      <c r="J17" s="50"/>
      <c r="K17" s="1"/>
      <c r="L17" s="1"/>
      <c r="M17" s="1"/>
      <c r="N17" s="1"/>
    </row>
    <row r="18" spans="1:14" customFormat="1" ht="34.5" customHeight="1" x14ac:dyDescent="0.45">
      <c r="A18" s="13"/>
      <c r="B18" s="17" t="s">
        <v>18</v>
      </c>
      <c r="C18" s="23">
        <v>50</v>
      </c>
      <c r="D18" s="48"/>
      <c r="E18" s="44">
        <f t="shared" si="0"/>
        <v>0</v>
      </c>
      <c r="F18" s="49"/>
      <c r="G18" s="45">
        <f t="shared" si="3"/>
        <v>0</v>
      </c>
      <c r="H18" s="46">
        <f t="shared" si="2"/>
        <v>0</v>
      </c>
      <c r="I18" s="47"/>
      <c r="J18" s="50"/>
      <c r="K18" s="1"/>
      <c r="L18" s="1"/>
      <c r="M18" s="1"/>
      <c r="N18" s="1"/>
    </row>
    <row r="19" spans="1:14" customFormat="1" ht="34.5" customHeight="1" x14ac:dyDescent="0.45">
      <c r="A19" s="13"/>
      <c r="B19" s="16" t="s">
        <v>0</v>
      </c>
      <c r="C19" s="23">
        <v>50</v>
      </c>
      <c r="D19" s="48"/>
      <c r="E19" s="44">
        <f t="shared" si="0"/>
        <v>0</v>
      </c>
      <c r="F19" s="49"/>
      <c r="G19" s="45">
        <f t="shared" si="3"/>
        <v>0</v>
      </c>
      <c r="H19" s="46">
        <f t="shared" si="2"/>
        <v>0</v>
      </c>
      <c r="I19" s="47"/>
      <c r="J19" s="50"/>
      <c r="K19" s="1"/>
      <c r="L19" s="1"/>
      <c r="M19" s="1"/>
      <c r="N19" s="1"/>
    </row>
    <row r="20" spans="1:14" customFormat="1" ht="34.5" customHeight="1" x14ac:dyDescent="0.45">
      <c r="A20" s="14"/>
      <c r="B20" s="16" t="s">
        <v>1</v>
      </c>
      <c r="C20" s="23">
        <v>75</v>
      </c>
      <c r="D20" s="48"/>
      <c r="E20" s="44">
        <f t="shared" si="0"/>
        <v>0</v>
      </c>
      <c r="F20" s="49"/>
      <c r="G20" s="45">
        <f t="shared" si="3"/>
        <v>0</v>
      </c>
      <c r="H20" s="46">
        <f t="shared" si="2"/>
        <v>0</v>
      </c>
      <c r="I20" s="47"/>
      <c r="J20" s="50"/>
      <c r="K20" s="1"/>
      <c r="L20" s="1"/>
      <c r="M20" s="1"/>
      <c r="N20" s="1"/>
    </row>
    <row r="21" spans="1:14" ht="34.5" customHeight="1" x14ac:dyDescent="0.45">
      <c r="A21" s="93" t="s">
        <v>47</v>
      </c>
      <c r="B21" s="94"/>
      <c r="C21" s="23">
        <v>10</v>
      </c>
      <c r="D21" s="48"/>
      <c r="E21" s="44">
        <f t="shared" si="0"/>
        <v>0</v>
      </c>
      <c r="F21" s="49"/>
      <c r="G21" s="45">
        <f>IF(F21&lt;&gt;"",ROUND(MIN(E21,F21),1)*4,0)</f>
        <v>0</v>
      </c>
      <c r="H21" s="46">
        <f>G21*6990</f>
        <v>0</v>
      </c>
      <c r="I21" s="47"/>
      <c r="J21" s="50"/>
    </row>
    <row r="22" spans="1:14" customFormat="1" ht="20.25" customHeight="1" x14ac:dyDescent="0.45">
      <c r="A22" s="12" t="s">
        <v>20</v>
      </c>
      <c r="B22" s="3"/>
      <c r="C22" s="24"/>
      <c r="D22" s="51"/>
      <c r="E22" s="52"/>
      <c r="F22" s="53"/>
      <c r="G22" s="54"/>
      <c r="H22" s="55"/>
      <c r="I22" s="47"/>
      <c r="J22" s="56"/>
      <c r="K22" s="1"/>
      <c r="L22" s="1"/>
      <c r="M22" s="1"/>
      <c r="N22" s="1"/>
    </row>
    <row r="23" spans="1:14" customFormat="1" ht="34.5" customHeight="1" x14ac:dyDescent="0.45">
      <c r="A23" s="13"/>
      <c r="B23" s="16" t="s">
        <v>2</v>
      </c>
      <c r="C23" s="23">
        <v>30</v>
      </c>
      <c r="D23" s="48"/>
      <c r="E23" s="44">
        <f t="shared" si="0"/>
        <v>0</v>
      </c>
      <c r="F23" s="49"/>
      <c r="G23" s="45">
        <f t="shared" ref="G23:G27" si="4">IF(F23&lt;&gt;"",ROUND(MIN(E23,F23),1)*4,0)</f>
        <v>0</v>
      </c>
      <c r="H23" s="46">
        <f t="shared" si="2"/>
        <v>0</v>
      </c>
      <c r="I23" s="47"/>
      <c r="J23" s="50"/>
      <c r="K23" s="1"/>
      <c r="L23" s="1"/>
      <c r="M23" s="1"/>
      <c r="N23" s="1"/>
    </row>
    <row r="24" spans="1:14" customFormat="1" ht="34.5" customHeight="1" x14ac:dyDescent="0.45">
      <c r="A24" s="13"/>
      <c r="B24" s="16" t="s">
        <v>3</v>
      </c>
      <c r="C24" s="23">
        <v>50</v>
      </c>
      <c r="D24" s="48"/>
      <c r="E24" s="44">
        <f t="shared" si="0"/>
        <v>0</v>
      </c>
      <c r="F24" s="49"/>
      <c r="G24" s="45">
        <f t="shared" si="4"/>
        <v>0</v>
      </c>
      <c r="H24" s="46">
        <f t="shared" si="2"/>
        <v>0</v>
      </c>
      <c r="I24" s="47"/>
      <c r="J24" s="50"/>
      <c r="K24" s="1"/>
      <c r="L24" s="1"/>
      <c r="M24" s="1"/>
      <c r="N24" s="1"/>
    </row>
    <row r="25" spans="1:14" customFormat="1" ht="34.5" customHeight="1" x14ac:dyDescent="0.45">
      <c r="A25" s="14"/>
      <c r="B25" s="16" t="s">
        <v>4</v>
      </c>
      <c r="C25" s="23">
        <v>75</v>
      </c>
      <c r="D25" s="48"/>
      <c r="E25" s="44">
        <f t="shared" si="0"/>
        <v>0</v>
      </c>
      <c r="F25" s="49"/>
      <c r="G25" s="45">
        <f t="shared" si="4"/>
        <v>0</v>
      </c>
      <c r="H25" s="46">
        <f t="shared" si="2"/>
        <v>0</v>
      </c>
      <c r="I25" s="47"/>
      <c r="J25" s="50"/>
      <c r="K25" s="1"/>
      <c r="L25" s="1"/>
      <c r="M25" s="1"/>
      <c r="N25" s="1"/>
    </row>
    <row r="26" spans="1:14" customFormat="1" ht="34.5" customHeight="1" x14ac:dyDescent="0.45">
      <c r="A26" s="95" t="s">
        <v>48</v>
      </c>
      <c r="B26" s="96"/>
      <c r="C26" s="23">
        <v>30</v>
      </c>
      <c r="D26" s="48"/>
      <c r="E26" s="44">
        <f t="shared" si="0"/>
        <v>0</v>
      </c>
      <c r="F26" s="49"/>
      <c r="G26" s="45">
        <f t="shared" si="4"/>
        <v>0</v>
      </c>
      <c r="H26" s="46">
        <f t="shared" si="2"/>
        <v>0</v>
      </c>
      <c r="I26" s="47"/>
      <c r="J26" s="50"/>
      <c r="K26" s="1"/>
      <c r="L26" s="1"/>
      <c r="M26" s="1"/>
      <c r="N26" s="1"/>
    </row>
    <row r="27" spans="1:14" customFormat="1" ht="34.5" customHeight="1" thickBot="1" x14ac:dyDescent="0.5">
      <c r="A27" s="97" t="s">
        <v>49</v>
      </c>
      <c r="B27" s="98"/>
      <c r="C27" s="25">
        <v>25</v>
      </c>
      <c r="D27" s="57"/>
      <c r="E27" s="58">
        <f t="shared" si="0"/>
        <v>0</v>
      </c>
      <c r="F27" s="59"/>
      <c r="G27" s="60">
        <f t="shared" si="4"/>
        <v>0</v>
      </c>
      <c r="H27" s="61">
        <f t="shared" si="2"/>
        <v>0</v>
      </c>
      <c r="I27" s="47"/>
      <c r="J27" s="62"/>
      <c r="K27" s="1"/>
      <c r="L27" s="1"/>
      <c r="M27" s="1"/>
      <c r="N27" s="1"/>
    </row>
    <row r="28" spans="1:14" ht="11.25" customHeight="1" thickBot="1" x14ac:dyDescent="0.5">
      <c r="D28" s="47"/>
      <c r="E28" s="47"/>
      <c r="F28" s="47"/>
      <c r="G28" s="47"/>
      <c r="H28" s="63"/>
      <c r="I28" s="47"/>
      <c r="J28" s="63"/>
    </row>
    <row r="29" spans="1:14" customFormat="1" ht="34.5" customHeight="1" thickBot="1" x14ac:dyDescent="0.5">
      <c r="A29" s="86" t="s">
        <v>50</v>
      </c>
      <c r="B29" s="87"/>
      <c r="C29" s="36"/>
      <c r="D29" s="64"/>
      <c r="E29" s="65"/>
      <c r="F29" s="70"/>
      <c r="G29" s="65"/>
      <c r="H29" s="65"/>
      <c r="I29" s="47"/>
      <c r="J29" s="71"/>
      <c r="K29" s="1"/>
      <c r="L29" s="1"/>
      <c r="M29" s="1"/>
      <c r="N29" s="1"/>
    </row>
    <row r="30" spans="1:14" ht="6.75" customHeight="1" thickBot="1" x14ac:dyDescent="0.5">
      <c r="D30" s="47"/>
      <c r="E30" s="47"/>
      <c r="F30" s="47"/>
      <c r="G30" s="47"/>
      <c r="H30" s="47"/>
      <c r="I30" s="47"/>
      <c r="J30" s="47"/>
    </row>
    <row r="31" spans="1:14" ht="26.25" customHeight="1" thickBot="1" x14ac:dyDescent="0.5">
      <c r="D31" s="47"/>
      <c r="E31" s="66" t="s">
        <v>14</v>
      </c>
      <c r="F31" s="67">
        <f>ROUND(SUM(F7:F29),1)</f>
        <v>0</v>
      </c>
      <c r="G31" s="66" t="s">
        <v>14</v>
      </c>
      <c r="H31" s="68">
        <f>ROUNDDOWN(SUM(H7:H29),-3)</f>
        <v>0</v>
      </c>
      <c r="I31" s="66" t="s">
        <v>14</v>
      </c>
      <c r="J31" s="69">
        <f>SUM(J7:J29)</f>
        <v>0</v>
      </c>
    </row>
    <row r="32" spans="1:14" ht="21" customHeight="1" x14ac:dyDescent="0.45">
      <c r="A32" s="1" t="s">
        <v>33</v>
      </c>
      <c r="G32" s="5"/>
      <c r="H32" s="39"/>
      <c r="I32" s="5"/>
      <c r="J32" s="39"/>
    </row>
    <row r="33" spans="1:10" ht="21" customHeight="1" x14ac:dyDescent="0.45">
      <c r="A33" s="1" t="s">
        <v>38</v>
      </c>
      <c r="G33" s="5"/>
      <c r="H33" s="39"/>
      <c r="I33" s="5"/>
      <c r="J33" s="39"/>
    </row>
    <row r="34" spans="1:10" ht="21" customHeight="1" x14ac:dyDescent="0.45">
      <c r="A34" s="1" t="s">
        <v>30</v>
      </c>
    </row>
    <row r="35" spans="1:10" ht="21" customHeight="1" x14ac:dyDescent="0.45">
      <c r="A35" s="47" t="s">
        <v>52</v>
      </c>
      <c r="B35" s="47"/>
      <c r="C35" s="47"/>
      <c r="D35" s="47"/>
      <c r="E35" s="47"/>
      <c r="F35" s="47"/>
      <c r="G35" s="47"/>
      <c r="H35" s="47"/>
      <c r="I35" s="47"/>
      <c r="J35" s="47"/>
    </row>
    <row r="36" spans="1:10" ht="21" customHeight="1" x14ac:dyDescent="0.45">
      <c r="A36" s="47" t="s">
        <v>53</v>
      </c>
      <c r="B36" s="47"/>
      <c r="C36" s="47"/>
      <c r="D36" s="47"/>
      <c r="E36" s="47"/>
      <c r="F36" s="47"/>
      <c r="G36" s="47"/>
      <c r="H36" s="47"/>
      <c r="I36" s="47"/>
      <c r="J36" s="47"/>
    </row>
    <row r="37" spans="1:10" ht="21" customHeight="1" x14ac:dyDescent="0.45">
      <c r="A37" s="1" t="s">
        <v>31</v>
      </c>
    </row>
    <row r="38" spans="1:10" ht="21" customHeight="1" x14ac:dyDescent="0.45">
      <c r="A38" s="1" t="s">
        <v>41</v>
      </c>
    </row>
  </sheetData>
  <mergeCells count="8">
    <mergeCell ref="A29:B29"/>
    <mergeCell ref="G3:H3"/>
    <mergeCell ref="G4:J4"/>
    <mergeCell ref="A9:B9"/>
    <mergeCell ref="A15:B15"/>
    <mergeCell ref="A26:B26"/>
    <mergeCell ref="A27:B27"/>
    <mergeCell ref="A21:B21"/>
  </mergeCells>
  <phoneticPr fontId="1"/>
  <dataValidations count="1">
    <dataValidation type="custom" allowBlank="1" showInputMessage="1" showErrorMessage="1" sqref="C22:H22 C16:H16">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N21"/>
  <sheetViews>
    <sheetView topLeftCell="A4" workbookViewId="0">
      <selection activeCell="E6" sqref="E6"/>
    </sheetView>
  </sheetViews>
  <sheetFormatPr defaultColWidth="9" defaultRowHeight="18" x14ac:dyDescent="0.45"/>
  <cols>
    <col min="1" max="1" width="2.3984375" style="1" customWidth="1"/>
    <col min="2" max="2" width="35.09765625" style="1" customWidth="1"/>
    <col min="3" max="3" width="13.3984375" style="1" customWidth="1"/>
    <col min="4" max="4" width="15.69921875" style="1" customWidth="1"/>
    <col min="5" max="5" width="16.19921875" style="1" customWidth="1"/>
    <col min="6" max="6" width="18.19921875" style="1" customWidth="1"/>
    <col min="7" max="7" width="15.19921875" style="1" customWidth="1"/>
    <col min="8" max="8" width="16.09765625" style="1" customWidth="1"/>
    <col min="9" max="9" width="5.59765625" style="1" customWidth="1"/>
    <col min="10" max="10" width="17.3984375" style="1" customWidth="1"/>
    <col min="11" max="16384" width="9" style="1"/>
  </cols>
  <sheetData>
    <row r="1" spans="1:14" x14ac:dyDescent="0.45">
      <c r="A1" s="1" t="s">
        <v>57</v>
      </c>
    </row>
    <row r="2" spans="1:14" ht="18.600000000000001" thickBot="1" x14ac:dyDescent="0.5"/>
    <row r="3" spans="1:14" ht="24.75" customHeight="1" thickBot="1" x14ac:dyDescent="0.5">
      <c r="A3" s="19" t="s">
        <v>36</v>
      </c>
      <c r="B3" s="19"/>
      <c r="C3" s="19"/>
      <c r="D3" s="19"/>
      <c r="F3" s="20" t="s">
        <v>22</v>
      </c>
      <c r="G3" s="88"/>
      <c r="H3" s="89"/>
      <c r="I3" s="21"/>
      <c r="J3" s="21"/>
    </row>
    <row r="4" spans="1:14" ht="25.2" thickBot="1" x14ac:dyDescent="0.5">
      <c r="F4" s="20" t="s">
        <v>23</v>
      </c>
      <c r="G4" s="90"/>
      <c r="H4" s="91"/>
      <c r="I4" s="91"/>
      <c r="J4" s="92"/>
    </row>
    <row r="5" spans="1:14" ht="18.600000000000001" thickBot="1" x14ac:dyDescent="0.5">
      <c r="A5" s="4"/>
      <c r="B5" s="4"/>
    </row>
    <row r="6" spans="1:14" ht="135.75" customHeight="1" x14ac:dyDescent="0.45">
      <c r="A6" s="6"/>
      <c r="B6" s="7"/>
      <c r="C6" s="8" t="s">
        <v>24</v>
      </c>
      <c r="D6" s="8" t="s">
        <v>37</v>
      </c>
      <c r="E6" s="8" t="s">
        <v>26</v>
      </c>
      <c r="F6" s="85" t="s">
        <v>54</v>
      </c>
      <c r="G6" s="9" t="s">
        <v>21</v>
      </c>
      <c r="H6" s="10" t="s">
        <v>15</v>
      </c>
      <c r="J6" s="15" t="s">
        <v>45</v>
      </c>
    </row>
    <row r="7" spans="1:14" ht="42" customHeight="1" thickBot="1" x14ac:dyDescent="0.5">
      <c r="A7" s="33" t="s">
        <v>12</v>
      </c>
      <c r="B7" s="34"/>
      <c r="C7" s="35">
        <v>6</v>
      </c>
      <c r="D7" s="57"/>
      <c r="E7" s="72">
        <f>ROUNDUP(D7/6,0)</f>
        <v>0</v>
      </c>
      <c r="F7" s="73"/>
      <c r="G7" s="74">
        <f>IF(F7&lt;&gt;"",ROUND(MIN(E7,F7),1)*4,0)</f>
        <v>0</v>
      </c>
      <c r="H7" s="75">
        <f>G7*6990</f>
        <v>0</v>
      </c>
      <c r="I7" s="47"/>
      <c r="J7" s="62"/>
    </row>
    <row r="8" spans="1:14" ht="18.600000000000001" thickBot="1" x14ac:dyDescent="0.5">
      <c r="D8" s="47"/>
      <c r="E8" s="47"/>
      <c r="F8" s="47"/>
      <c r="G8" s="47"/>
      <c r="H8" s="63"/>
      <c r="I8" s="47"/>
      <c r="J8" s="63"/>
    </row>
    <row r="9" spans="1:14" customFormat="1" ht="19.8" x14ac:dyDescent="0.45">
      <c r="A9" s="30" t="s">
        <v>13</v>
      </c>
      <c r="B9" s="28"/>
      <c r="C9" s="29"/>
      <c r="D9" s="76"/>
      <c r="E9" s="77"/>
      <c r="F9" s="78"/>
      <c r="G9" s="79"/>
      <c r="H9" s="80"/>
      <c r="I9" s="47"/>
      <c r="J9" s="81"/>
      <c r="K9" s="1"/>
      <c r="L9" s="1"/>
      <c r="M9" s="1"/>
      <c r="N9" s="1"/>
    </row>
    <row r="10" spans="1:14" customFormat="1" ht="72" customHeight="1" x14ac:dyDescent="0.45">
      <c r="A10" s="26"/>
      <c r="B10" s="40" t="s">
        <v>43</v>
      </c>
      <c r="C10" s="31" t="s">
        <v>28</v>
      </c>
      <c r="D10" s="31" t="s">
        <v>28</v>
      </c>
      <c r="E10" s="44">
        <f>IF(AND(D10&gt;0,F10&gt;0,F11=0),2,0)</f>
        <v>0</v>
      </c>
      <c r="F10" s="82"/>
      <c r="G10" s="45">
        <f>IF(F10&lt;&gt;"",ROUND(MIN(E10,F10),1)*4,0)</f>
        <v>0</v>
      </c>
      <c r="H10" s="46">
        <f t="shared" ref="H10" si="0">G10*6990</f>
        <v>0</v>
      </c>
      <c r="I10" s="47"/>
      <c r="J10" s="50"/>
      <c r="K10" s="1"/>
      <c r="L10" s="1"/>
      <c r="M10" s="1"/>
      <c r="N10" s="1"/>
    </row>
    <row r="11" spans="1:14" customFormat="1" ht="107.4" customHeight="1" thickBot="1" x14ac:dyDescent="0.5">
      <c r="A11" s="27"/>
      <c r="B11" s="41" t="s">
        <v>44</v>
      </c>
      <c r="C11" s="32" t="s">
        <v>27</v>
      </c>
      <c r="D11" s="84" t="s">
        <v>28</v>
      </c>
      <c r="E11" s="58">
        <f>IF(AND(D11&gt;0,F11&gt;0,F10=0),1,0)</f>
        <v>0</v>
      </c>
      <c r="F11" s="83"/>
      <c r="G11" s="60">
        <f>IF(F11&lt;&gt;"",ROUND(MIN(E11,F11),1)*4,0)</f>
        <v>0</v>
      </c>
      <c r="H11" s="61">
        <f>G11*6990</f>
        <v>0</v>
      </c>
      <c r="I11" s="47"/>
      <c r="J11" s="62"/>
      <c r="K11" s="1"/>
      <c r="L11" s="1"/>
      <c r="M11" s="1"/>
      <c r="N11" s="1"/>
    </row>
    <row r="12" spans="1:14" ht="18.600000000000001" thickBot="1" x14ac:dyDescent="0.5">
      <c r="H12" s="37"/>
      <c r="J12" s="37"/>
    </row>
    <row r="13" spans="1:14" ht="24.75" customHeight="1" thickBot="1" x14ac:dyDescent="0.5">
      <c r="E13" s="5" t="s">
        <v>14</v>
      </c>
      <c r="F13" s="42">
        <f>ROUND(SUM(F7:F11),1)</f>
        <v>0</v>
      </c>
      <c r="G13" s="5" t="s">
        <v>14</v>
      </c>
      <c r="H13" s="38">
        <f>ROUNDDOWN(SUM(H7:H11),-3)</f>
        <v>0</v>
      </c>
      <c r="I13" s="5" t="s">
        <v>14</v>
      </c>
      <c r="J13" s="38">
        <f>SUM(J7:J11)</f>
        <v>0</v>
      </c>
    </row>
    <row r="14" spans="1:14" x14ac:dyDescent="0.45">
      <c r="A14" s="1" t="s">
        <v>33</v>
      </c>
    </row>
    <row r="15" spans="1:14" ht="21" customHeight="1" x14ac:dyDescent="0.45">
      <c r="A15" s="1" t="s">
        <v>38</v>
      </c>
    </row>
    <row r="16" spans="1:14" ht="21" customHeight="1" x14ac:dyDescent="0.45">
      <c r="A16" s="1" t="s">
        <v>32</v>
      </c>
    </row>
    <row r="17" spans="1:14" ht="43.2" customHeight="1" x14ac:dyDescent="0.45">
      <c r="A17" s="99" t="s">
        <v>58</v>
      </c>
      <c r="B17" s="99"/>
      <c r="C17" s="99"/>
      <c r="D17" s="99"/>
      <c r="E17" s="99"/>
      <c r="F17" s="99"/>
      <c r="G17" s="99"/>
      <c r="H17" s="99"/>
      <c r="I17" s="99"/>
      <c r="J17" s="99"/>
    </row>
    <row r="18" spans="1:14" ht="21" customHeight="1" x14ac:dyDescent="0.45">
      <c r="B18" s="1" t="s">
        <v>39</v>
      </c>
    </row>
    <row r="19" spans="1:14" ht="21" customHeight="1" x14ac:dyDescent="0.45">
      <c r="A19" s="47" t="s">
        <v>55</v>
      </c>
      <c r="B19" s="47"/>
      <c r="C19" s="47"/>
      <c r="D19" s="47"/>
      <c r="E19" s="47"/>
      <c r="F19" s="47"/>
      <c r="G19" s="47"/>
      <c r="H19" s="47"/>
      <c r="I19" s="47"/>
      <c r="J19" s="47"/>
      <c r="K19" s="47"/>
      <c r="L19" s="47"/>
      <c r="M19" s="47"/>
      <c r="N19" s="47"/>
    </row>
    <row r="20" spans="1:14" ht="21" customHeight="1" x14ac:dyDescent="0.45">
      <c r="A20" s="1" t="s">
        <v>31</v>
      </c>
    </row>
    <row r="21" spans="1:14" ht="21" customHeight="1" x14ac:dyDescent="0.45">
      <c r="A21" s="1" t="s">
        <v>40</v>
      </c>
    </row>
  </sheetData>
  <mergeCells count="3">
    <mergeCell ref="G3:H3"/>
    <mergeCell ref="G4:J4"/>
    <mergeCell ref="A17:J17"/>
  </mergeCells>
  <phoneticPr fontId="1"/>
  <dataValidations count="1">
    <dataValidation type="custom" allowBlank="1" showInputMessage="1" showErrorMessage="1" sqref="C9:H9">
      <formula1>""""""</formula1>
    </dataValidation>
  </dataValidations>
  <printOptions horizontalCentered="1" verticalCentered="1"/>
  <pageMargins left="0.70866141732283472" right="0.70866141732283472" top="0.74803149606299213" bottom="0.31496062992125984"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別紙様式1-1処遇改善報告書【病院】 </vt:lpstr>
      <vt:lpstr>別紙様式1-2処遇改善報告書【診療所】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飯村 祥子(iimura-shouko.az5)</dc:creator>
  <cp:keywords/>
  <dc:description/>
  <cp:lastModifiedBy>菅野 さつき</cp:lastModifiedBy>
  <cp:revision/>
  <cp:lastPrinted>2024-05-30T06:06:45Z</cp:lastPrinted>
  <dcterms:created xsi:type="dcterms:W3CDTF">2023-10-19T10:03:58Z</dcterms:created>
  <dcterms:modified xsi:type="dcterms:W3CDTF">2024-05-30T06:07:01Z</dcterms:modified>
  <cp:category/>
  <cp:contentStatus/>
</cp:coreProperties>
</file>