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 activeTab="1"/>
  </bookViews>
  <sheets>
    <sheet name="補助金申請額計算表（10名未満）" sheetId="3" r:id="rId1"/>
    <sheet name="補助金申請額計算表（10名以上）" sheetId="8" r:id="rId2"/>
  </sheets>
  <definedNames>
    <definedName name="_xlnm.Print_Area" localSheetId="1">'補助金申請額計算表（10名以上）'!$A$1:$Q$29</definedName>
    <definedName name="_xlnm.Print_Area" localSheetId="0">'補助金申請額計算表（10名未満）'!$A$1:$Q$29</definedName>
  </definedNames>
  <calcPr calcId="162913"/>
</workbook>
</file>

<file path=xl/calcChain.xml><?xml version="1.0" encoding="utf-8"?>
<calcChain xmlns="http://schemas.openxmlformats.org/spreadsheetml/2006/main">
  <c r="F27" i="8" l="1"/>
  <c r="G27" i="8" s="1"/>
  <c r="F22" i="8"/>
  <c r="G22" i="8" s="1"/>
  <c r="F17" i="8"/>
  <c r="G17" i="8" s="1"/>
  <c r="F12" i="8"/>
  <c r="G12" i="8" s="1"/>
  <c r="F27" i="3"/>
  <c r="G27" i="3" s="1"/>
  <c r="F22" i="3"/>
  <c r="G22" i="3" s="1"/>
  <c r="F17" i="3"/>
  <c r="G17" i="3" s="1"/>
  <c r="F12" i="3"/>
  <c r="G12" i="3" s="1"/>
  <c r="P12" i="8" l="1"/>
  <c r="M12" i="8"/>
  <c r="M27" i="8"/>
  <c r="M22" i="8"/>
  <c r="P27" i="8"/>
  <c r="P22" i="8"/>
  <c r="P17" i="8"/>
  <c r="M17" i="8"/>
  <c r="M22" i="3" l="1"/>
  <c r="P27" i="3"/>
  <c r="M27" i="3"/>
  <c r="P22" i="3"/>
  <c r="M12" i="3" l="1"/>
  <c r="M17" i="3"/>
  <c r="P17" i="3" l="1"/>
  <c r="P12" i="3"/>
</calcChain>
</file>

<file path=xl/sharedStrings.xml><?xml version="1.0" encoding="utf-8"?>
<sst xmlns="http://schemas.openxmlformats.org/spreadsheetml/2006/main" count="136" uniqueCount="35">
  <si>
    <t>バスの台数</t>
    <rPh sb="3" eb="5">
      <t>ダイスウ</t>
    </rPh>
    <phoneticPr fontId="1"/>
  </si>
  <si>
    <t>バス1台当たりの補助額</t>
    <rPh sb="3" eb="4">
      <t>ダイ</t>
    </rPh>
    <rPh sb="4" eb="5">
      <t>ア</t>
    </rPh>
    <rPh sb="8" eb="10">
      <t>ホジョ</t>
    </rPh>
    <rPh sb="10" eb="11">
      <t>ガク</t>
    </rPh>
    <phoneticPr fontId="1"/>
  </si>
  <si>
    <t>＝</t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</si>
  <si>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</si>
  <si>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</si>
  <si>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申請額</t>
    <rPh sb="0" eb="2">
      <t>シンセイ</t>
    </rPh>
    <rPh sb="2" eb="3">
      <t>ジツガク</t>
    </rPh>
    <phoneticPr fontId="1"/>
  </si>
  <si>
    <t>バス1台当たりの経費（税抜）</t>
    <rPh sb="3" eb="4">
      <t>ダイ</t>
    </rPh>
    <rPh sb="4" eb="5">
      <t>ア</t>
    </rPh>
    <rPh sb="8" eb="10">
      <t>ケイヒ</t>
    </rPh>
    <rPh sb="11" eb="13">
      <t>ゼイヌキ</t>
    </rPh>
    <phoneticPr fontId="1"/>
  </si>
  <si>
    <t>学校名</t>
    <rPh sb="0" eb="2">
      <t>ガッコウ</t>
    </rPh>
    <rPh sb="2" eb="3">
      <t>メイ</t>
    </rPh>
    <phoneticPr fontId="1"/>
  </si>
  <si>
    <t>補助対象事業費</t>
    <rPh sb="0" eb="7">
      <t>ホジョタイショウジギョウヒ</t>
    </rPh>
    <phoneticPr fontId="1"/>
  </si>
  <si>
    <t>（補助対象経費の合計）</t>
    <rPh sb="1" eb="3">
      <t>ホジョ</t>
    </rPh>
    <rPh sb="3" eb="5">
      <t>タイショウ</t>
    </rPh>
    <rPh sb="5" eb="7">
      <t>ケイヒ</t>
    </rPh>
    <rPh sb="8" eb="10">
      <t>ゴウケイ</t>
    </rPh>
    <phoneticPr fontId="1"/>
  </si>
  <si>
    <t>×</t>
    <phoneticPr fontId="1"/>
  </si>
  <si>
    <t>×</t>
    <phoneticPr fontId="1"/>
  </si>
  <si>
    <t>＝</t>
    <phoneticPr fontId="1"/>
  </si>
  <si>
    <t>東北</t>
    <rPh sb="0" eb="2">
      <t>トウホク</t>
    </rPh>
    <phoneticPr fontId="1"/>
  </si>
  <si>
    <t>関東・中部</t>
    <rPh sb="0" eb="2">
      <t>カントウ</t>
    </rPh>
    <rPh sb="3" eb="5">
      <t>チュウブ</t>
    </rPh>
    <phoneticPr fontId="1"/>
  </si>
  <si>
    <t>北海道・関西・中国・四国</t>
    <rPh sb="0" eb="3">
      <t>ホッカイドウ</t>
    </rPh>
    <rPh sb="4" eb="6">
      <t>カンサイ</t>
    </rPh>
    <rPh sb="7" eb="9">
      <t>チュウゴク</t>
    </rPh>
    <rPh sb="10" eb="1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</si>
  <si>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</si>
  <si>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10名未満の場合（参加者が1～9名）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ミマン</t>
    </rPh>
    <rPh sb="20" eb="22">
      <t>バアイ</t>
    </rPh>
    <rPh sb="23" eb="25">
      <t>サンカ</t>
    </rPh>
    <rPh sb="25" eb="26">
      <t>シャ</t>
    </rPh>
    <rPh sb="30" eb="31">
      <t>メイ</t>
    </rPh>
    <phoneticPr fontId="1"/>
  </si>
  <si>
    <t>※　生徒・教職員の合計人数（カメラマン・看護師等は含めない）</t>
    <rPh sb="2" eb="4">
      <t>セイト</t>
    </rPh>
    <rPh sb="5" eb="8">
      <t>キョウショクイン</t>
    </rPh>
    <rPh sb="9" eb="11">
      <t>ゴウケイ</t>
    </rPh>
    <rPh sb="11" eb="13">
      <t>ニンズウ</t>
    </rPh>
    <rPh sb="20" eb="23">
      <t>カンゴシ</t>
    </rPh>
    <rPh sb="23" eb="24">
      <t>トウ</t>
    </rPh>
    <rPh sb="25" eb="26">
      <t>フク</t>
    </rPh>
    <phoneticPr fontId="1"/>
  </si>
  <si>
    <r>
      <t>■1学校当たり参加者</t>
    </r>
    <r>
      <rPr>
        <b/>
        <sz val="12"/>
        <color theme="1"/>
        <rFont val="ＭＳ Ｐゴシック"/>
        <family val="3"/>
        <charset val="128"/>
        <scheme val="minor"/>
      </rPr>
      <t>（※）</t>
    </r>
    <r>
      <rPr>
        <b/>
        <sz val="16"/>
        <color theme="1"/>
        <rFont val="ＭＳ Ｐゴシック"/>
        <family val="3"/>
        <charset val="128"/>
        <scheme val="minor"/>
      </rPr>
      <t>が</t>
    </r>
    <r>
      <rPr>
        <b/>
        <u/>
        <sz val="22"/>
        <rFont val="ＭＳ Ｐゴシック"/>
        <family val="3"/>
        <charset val="128"/>
        <scheme val="minor"/>
      </rPr>
      <t>10名以上の場合（参加者が10名～）</t>
    </r>
    <rPh sb="2" eb="4">
      <t>ガッコウ</t>
    </rPh>
    <rPh sb="4" eb="5">
      <t>ア</t>
    </rPh>
    <rPh sb="7" eb="10">
      <t>サンカシャ</t>
    </rPh>
    <rPh sb="16" eb="17">
      <t>メイ</t>
    </rPh>
    <rPh sb="17" eb="19">
      <t>イジョウ</t>
    </rPh>
    <rPh sb="20" eb="22">
      <t>バアイ</t>
    </rPh>
    <rPh sb="23" eb="25">
      <t>サンカ</t>
    </rPh>
    <rPh sb="25" eb="26">
      <t>シャ</t>
    </rPh>
    <rPh sb="29" eb="30">
      <t>メイ</t>
    </rPh>
    <phoneticPr fontId="1"/>
  </si>
  <si>
    <t>浜通り宿泊加算あり</t>
    <rPh sb="0" eb="2">
      <t>ハマドオ</t>
    </rPh>
    <rPh sb="3" eb="7">
      <t>シュクハクカサン</t>
    </rPh>
    <phoneticPr fontId="1"/>
  </si>
  <si>
    <t>新規校</t>
    <rPh sb="0" eb="2">
      <t>シンキ</t>
    </rPh>
    <rPh sb="2" eb="3">
      <t>コウ</t>
    </rPh>
    <phoneticPr fontId="1"/>
  </si>
  <si>
    <t>（バス1台当たり上限 4万円＋浜通り宿泊加算1万円）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5" eb="17">
      <t>ハマドオ</t>
    </rPh>
    <rPh sb="18" eb="20">
      <t>シュクハク</t>
    </rPh>
    <rPh sb="20" eb="22">
      <t>カサン</t>
    </rPh>
    <rPh sb="23" eb="25">
      <t>マンエン</t>
    </rPh>
    <phoneticPr fontId="1"/>
  </si>
  <si>
    <t>（バス1台当たり上限 6万円＋浜通り宿泊加算1万円）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5" eb="17">
      <t>ハマドオ</t>
    </rPh>
    <rPh sb="20" eb="22">
      <t>カサン</t>
    </rPh>
    <rPh sb="23" eb="25">
      <t>マンエン</t>
    </rPh>
    <phoneticPr fontId="1"/>
  </si>
  <si>
    <t>（バス1台当たり上限10万円＋浜通り宿泊加算1万円）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5" eb="17">
      <t>ハマドオ</t>
    </rPh>
    <rPh sb="20" eb="22">
      <t>カサン</t>
    </rPh>
    <rPh sb="23" eb="25">
      <t>マンエン</t>
    </rPh>
    <phoneticPr fontId="1"/>
  </si>
  <si>
    <t>（バス1台当たり上限15万円＋浜通り宿泊加算1万円）</t>
    <rPh sb="4" eb="5">
      <t>ダイ</t>
    </rPh>
    <rPh sb="5" eb="6">
      <t>ア</t>
    </rPh>
    <rPh sb="8" eb="10">
      <t>ジョウゲン</t>
    </rPh>
    <rPh sb="12" eb="13">
      <t>マン</t>
    </rPh>
    <rPh sb="13" eb="14">
      <t>エン</t>
    </rPh>
    <rPh sb="15" eb="17">
      <t>ハマドオ</t>
    </rPh>
    <rPh sb="20" eb="22">
      <t>カサン</t>
    </rPh>
    <rPh sb="23" eb="25">
      <t>マンエン</t>
    </rPh>
    <phoneticPr fontId="1"/>
  </si>
  <si>
    <t>（バス1台当たり上限10万円＋浜通り宿泊加算1万円÷2）</t>
    <phoneticPr fontId="1"/>
  </si>
  <si>
    <t>（バス1台当たり上限15万円＋浜通り宿泊加算1万円÷2）</t>
    <phoneticPr fontId="1"/>
  </si>
  <si>
    <t>（バス1台当たり上限 6万円＋浜通り宿泊加算1万円÷2）</t>
    <phoneticPr fontId="1"/>
  </si>
  <si>
    <t>（バス1台当たり上限4万円＋浜通り宿泊加算1万円÷2）</t>
    <rPh sb="4" eb="5">
      <t>ダイ</t>
    </rPh>
    <rPh sb="5" eb="6">
      <t>ア</t>
    </rPh>
    <rPh sb="8" eb="10">
      <t>ジョウゲン</t>
    </rPh>
    <rPh sb="11" eb="12">
      <t>マン</t>
    </rPh>
    <rPh sb="12" eb="13">
      <t>エン</t>
    </rPh>
    <rPh sb="14" eb="16">
      <t>ハマドオ</t>
    </rPh>
    <rPh sb="17" eb="19">
      <t>シュクハク</t>
    </rPh>
    <rPh sb="19" eb="21">
      <t>カサン</t>
    </rPh>
    <rPh sb="22" eb="24">
      <t>マンエン</t>
    </rPh>
    <phoneticPr fontId="1"/>
  </si>
  <si>
    <t>※　消費税抜き、小数点以下切り捨て</t>
    <rPh sb="2" eb="6">
      <t>ショウヒゼイヌ</t>
    </rPh>
    <rPh sb="8" eb="14">
      <t>ショウスウテンイカキ</t>
    </rPh>
    <rPh sb="15" eb="16">
      <t>ス</t>
    </rPh>
    <phoneticPr fontId="1"/>
  </si>
  <si>
    <t>※　浜通り宿泊加算は、経費が補助上限額を超える場合のみ</t>
    <rPh sb="2" eb="4">
      <t>ハマドオ</t>
    </rPh>
    <rPh sb="5" eb="9">
      <t>シュクハクカサン</t>
    </rPh>
    <rPh sb="11" eb="13">
      <t>ケイヒ</t>
    </rPh>
    <rPh sb="14" eb="16">
      <t>ホジョ</t>
    </rPh>
    <rPh sb="16" eb="19">
      <t>ジョウゲンガク</t>
    </rPh>
    <rPh sb="20" eb="21">
      <t>コ</t>
    </rPh>
    <rPh sb="23" eb="25">
      <t>バアイ</t>
    </rPh>
    <phoneticPr fontId="1"/>
  </si>
  <si>
    <t>※　浜通り宿泊加算は、経費が補助上限額を超える場合のみ</t>
    <rPh sb="2" eb="4">
      <t>ハマドオ</t>
    </rPh>
    <rPh sb="5" eb="7">
      <t>シュクハク</t>
    </rPh>
    <rPh sb="7" eb="9">
      <t>カサン</t>
    </rPh>
    <rPh sb="11" eb="13">
      <t>ケイヒ</t>
    </rPh>
    <rPh sb="14" eb="19">
      <t>ホジョジョウゲンガク</t>
    </rPh>
    <rPh sb="20" eb="21">
      <t>コ</t>
    </rPh>
    <rPh sb="23" eb="25">
      <t>バアイ</t>
    </rPh>
    <phoneticPr fontId="1"/>
  </si>
  <si>
    <t>令和６年度福島県教育旅行復興事業補助金申請額計算表</t>
    <rPh sb="0" eb="2">
      <t>レイワ</t>
    </rPh>
    <rPh sb="3" eb="5">
      <t>ネンド</t>
    </rPh>
    <rPh sb="5" eb="8">
      <t>フクシマケン</t>
    </rPh>
    <rPh sb="8" eb="10">
      <t>キョウイク</t>
    </rPh>
    <rPh sb="10" eb="12">
      <t>リョコウ</t>
    </rPh>
    <rPh sb="12" eb="14">
      <t>フッコウ</t>
    </rPh>
    <rPh sb="14" eb="16">
      <t>ジギョウ</t>
    </rPh>
    <rPh sb="16" eb="19">
      <t>ホジョキン</t>
    </rPh>
    <rPh sb="19" eb="21">
      <t>シンセイ</t>
    </rPh>
    <rPh sb="21" eb="22">
      <t>ジツガク</t>
    </rPh>
    <rPh sb="22" eb="24">
      <t>ケイサン</t>
    </rPh>
    <rPh sb="24" eb="25">
      <t>ヒョウ</t>
    </rPh>
    <phoneticPr fontId="1"/>
  </si>
  <si>
    <r>
      <t>バス1台当たりの経費</t>
    </r>
    <r>
      <rPr>
        <sz val="11"/>
        <color rgb="FFFF0000"/>
        <rFont val="ＭＳ Ｐゴシック"/>
        <family val="3"/>
        <charset val="128"/>
        <scheme val="minor"/>
      </rPr>
      <t>（税抜）</t>
    </r>
    <rPh sb="3" eb="4">
      <t>ダイ</t>
    </rPh>
    <rPh sb="4" eb="5">
      <t>ア</t>
    </rPh>
    <rPh sb="8" eb="10">
      <t>ケイヒ</t>
    </rPh>
    <rPh sb="11" eb="13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</si>
</sst>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36"/>
      <color theme="1"/>
      <name val="ＭＳ Ｐゴシック"/>
      <family val="2"/>
      <scheme val="minor"/>
    </font>
    <font>
      <sz val="3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2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7ED7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5" fillId="0" borderId="0" xfId="0" applyFont="1" applyAlignment="1">
      <alignment horizontal="center"/>
    </xf>
    <xf numFmtId="176" fontId="0" fillId="2" borderId="2" xfId="0" applyNumberForma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left"/>
    </xf>
    <xf numFmtId="0" fontId="0" fillId="0" borderId="0" xfId="0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10" fillId="0" borderId="0" xfId="0" applyFont="1" applyAlignme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176" fontId="0" fillId="3" borderId="2" xfId="0" applyNumberFormat="1" applyFill="1" applyBorder="1" applyAlignment="1" applyProtection="1">
      <alignment vertical="center"/>
      <protection locked="0"/>
    </xf>
    <xf numFmtId="176" fontId="0" fillId="3" borderId="3" xfId="0" applyNumberFormat="1" applyFill="1" applyBorder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6" xfId="0" applyFont="1" applyBorder="1" applyAlignment="1">
      <alignment horizontal="left" vertical="top" wrapText="1" shrinkToFit="1"/>
    </xf>
    <xf numFmtId="0" fontId="15" fillId="0" borderId="6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top" wrapText="1" shrinkToFi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2" xfId="0" applyFont="1" applyFill="1" applyBorder="1" applyAlignment="1" applyProtection="1">
      <alignment vertical="center" shrinkToFit="1"/>
      <protection locked="0"/>
    </xf>
    <xf numFmtId="0" fontId="7" fillId="2" borderId="8" xfId="0" applyFont="1" applyFill="1" applyBorder="1" applyAlignment="1" applyProtection="1">
      <alignment vertical="center" shrinkToFit="1"/>
      <protection locked="0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7" fillId="3" borderId="2" xfId="0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3" xfId="0" applyFont="1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6" fillId="0" borderId="0" xfId="0" applyFont="1"/>
    <xf numFmtId="0" fontId="18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77ED77"/>
      <color rgb="FFF9D06B"/>
      <color rgb="FF06FA1D"/>
      <color rgb="FFFFCC66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57150</xdr:rowOff>
    </xdr:from>
    <xdr:to>
      <xdr:col>4</xdr:col>
      <xdr:colOff>504825</xdr:colOff>
      <xdr:row>11</xdr:row>
      <xdr:rowOff>361950</xdr:rowOff>
    </xdr:to>
    <xdr:sp macro="" textlink="">
      <xdr:nvSpPr>
        <xdr:cNvPr id="2" name="右矢印 1"/>
        <xdr:cNvSpPr/>
      </xdr:nvSpPr>
      <xdr:spPr>
        <a:xfrm>
          <a:off x="2352675" y="14573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16</xdr:row>
      <xdr:rowOff>57150</xdr:rowOff>
    </xdr:from>
    <xdr:to>
      <xdr:col>4</xdr:col>
      <xdr:colOff>504825</xdr:colOff>
      <xdr:row>16</xdr:row>
      <xdr:rowOff>361950</xdr:rowOff>
    </xdr:to>
    <xdr:sp macro="" textlink="">
      <xdr:nvSpPr>
        <xdr:cNvPr id="5" name="右矢印 4"/>
        <xdr:cNvSpPr/>
      </xdr:nvSpPr>
      <xdr:spPr>
        <a:xfrm>
          <a:off x="2352675" y="46958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21</xdr:row>
      <xdr:rowOff>57150</xdr:rowOff>
    </xdr:from>
    <xdr:to>
      <xdr:col>4</xdr:col>
      <xdr:colOff>504825</xdr:colOff>
      <xdr:row>21</xdr:row>
      <xdr:rowOff>361950</xdr:rowOff>
    </xdr:to>
    <xdr:sp macro="" textlink="">
      <xdr:nvSpPr>
        <xdr:cNvPr id="8" name="右矢印 7"/>
        <xdr:cNvSpPr/>
      </xdr:nvSpPr>
      <xdr:spPr>
        <a:xfrm>
          <a:off x="2352675" y="14573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26</xdr:row>
      <xdr:rowOff>57150</xdr:rowOff>
    </xdr:from>
    <xdr:to>
      <xdr:col>4</xdr:col>
      <xdr:colOff>504825</xdr:colOff>
      <xdr:row>26</xdr:row>
      <xdr:rowOff>361950</xdr:rowOff>
    </xdr:to>
    <xdr:sp macro="" textlink="">
      <xdr:nvSpPr>
        <xdr:cNvPr id="12" name="右矢印 11"/>
        <xdr:cNvSpPr/>
      </xdr:nvSpPr>
      <xdr:spPr>
        <a:xfrm>
          <a:off x="2352675" y="6057900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26</xdr:row>
      <xdr:rowOff>57150</xdr:rowOff>
    </xdr:from>
    <xdr:to>
      <xdr:col>4</xdr:col>
      <xdr:colOff>504825</xdr:colOff>
      <xdr:row>26</xdr:row>
      <xdr:rowOff>361950</xdr:rowOff>
    </xdr:to>
    <xdr:sp macro="" textlink="">
      <xdr:nvSpPr>
        <xdr:cNvPr id="13" name="右矢印 12"/>
        <xdr:cNvSpPr/>
      </xdr:nvSpPr>
      <xdr:spPr>
        <a:xfrm>
          <a:off x="2352675" y="6057900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57150</xdr:rowOff>
    </xdr:from>
    <xdr:to>
      <xdr:col>4</xdr:col>
      <xdr:colOff>504825</xdr:colOff>
      <xdr:row>11</xdr:row>
      <xdr:rowOff>361950</xdr:rowOff>
    </xdr:to>
    <xdr:sp macro="" textlink="">
      <xdr:nvSpPr>
        <xdr:cNvPr id="2" name="右矢印 1"/>
        <xdr:cNvSpPr/>
      </xdr:nvSpPr>
      <xdr:spPr>
        <a:xfrm>
          <a:off x="2352675" y="24098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16</xdr:row>
      <xdr:rowOff>57150</xdr:rowOff>
    </xdr:from>
    <xdr:to>
      <xdr:col>4</xdr:col>
      <xdr:colOff>504825</xdr:colOff>
      <xdr:row>16</xdr:row>
      <xdr:rowOff>361950</xdr:rowOff>
    </xdr:to>
    <xdr:sp macro="" textlink="">
      <xdr:nvSpPr>
        <xdr:cNvPr id="3" name="右矢印 2"/>
        <xdr:cNvSpPr/>
      </xdr:nvSpPr>
      <xdr:spPr>
        <a:xfrm>
          <a:off x="2352675" y="36671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21</xdr:row>
      <xdr:rowOff>57150</xdr:rowOff>
    </xdr:from>
    <xdr:to>
      <xdr:col>4</xdr:col>
      <xdr:colOff>504825</xdr:colOff>
      <xdr:row>21</xdr:row>
      <xdr:rowOff>361950</xdr:rowOff>
    </xdr:to>
    <xdr:sp macro="" textlink="">
      <xdr:nvSpPr>
        <xdr:cNvPr id="4" name="右矢印 3"/>
        <xdr:cNvSpPr/>
      </xdr:nvSpPr>
      <xdr:spPr>
        <a:xfrm>
          <a:off x="2352675" y="49244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26</xdr:row>
      <xdr:rowOff>57150</xdr:rowOff>
    </xdr:from>
    <xdr:to>
      <xdr:col>4</xdr:col>
      <xdr:colOff>504825</xdr:colOff>
      <xdr:row>26</xdr:row>
      <xdr:rowOff>361950</xdr:rowOff>
    </xdr:to>
    <xdr:sp macro="" textlink="">
      <xdr:nvSpPr>
        <xdr:cNvPr id="5" name="右矢印 4"/>
        <xdr:cNvSpPr/>
      </xdr:nvSpPr>
      <xdr:spPr>
        <a:xfrm>
          <a:off x="2352675" y="61817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26</xdr:row>
      <xdr:rowOff>57150</xdr:rowOff>
    </xdr:from>
    <xdr:to>
      <xdr:col>4</xdr:col>
      <xdr:colOff>504825</xdr:colOff>
      <xdr:row>26</xdr:row>
      <xdr:rowOff>361950</xdr:rowOff>
    </xdr:to>
    <xdr:sp macro="" textlink="">
      <xdr:nvSpPr>
        <xdr:cNvPr id="6" name="右矢印 5"/>
        <xdr:cNvSpPr/>
      </xdr:nvSpPr>
      <xdr:spPr>
        <a:xfrm>
          <a:off x="2352675" y="6181725"/>
          <a:ext cx="409575" cy="304800"/>
        </a:xfrm>
        <a:prstGeom prst="rightArrow">
          <a:avLst/>
        </a:prstGeom>
        <a:solidFill>
          <a:sysClr val="window" lastClr="FFFFFF"/>
        </a:solidFill>
        <a:ln w="952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showGridLines="0" zoomScale="80" zoomScaleNormal="80" zoomScaleSheetLayoutView="100" workbookViewId="0">
      <selection activeCell="C26" sqref="C26:D26"/>
    </sheetView>
  </sheetViews>
  <sheetFormatPr defaultColWidth="9" defaultRowHeight="13.2" x14ac:dyDescent="0.2"/>
  <cols>
    <col min="1" max="1" width="3.33203125" style="10" customWidth="1"/>
    <col min="2" max="2" width="3.33203125" style="1" customWidth="1"/>
    <col min="3" max="3" width="19.44140625" style="10" bestFit="1" customWidth="1"/>
    <col min="4" max="4" width="3.33203125" style="10" bestFit="1" customWidth="1"/>
    <col min="5" max="5" width="7.33203125" style="10" customWidth="1"/>
    <col min="6" max="6" width="7.33203125" style="12" hidden="1" customWidth="1"/>
    <col min="7" max="7" width="21.6640625" style="10" bestFit="1" customWidth="1"/>
    <col min="8" max="8" width="3.33203125" style="10" bestFit="1" customWidth="1"/>
    <col min="9" max="9" width="8.44140625" style="10" bestFit="1" customWidth="1"/>
    <col min="10" max="10" width="13.88671875" style="10" customWidth="1"/>
    <col min="11" max="11" width="3.33203125" style="10" bestFit="1" customWidth="1"/>
    <col min="12" max="12" width="8.44140625" style="10" bestFit="1" customWidth="1"/>
    <col min="13" max="13" width="20.6640625" style="10" customWidth="1"/>
    <col min="14" max="14" width="3.33203125" style="10" bestFit="1" customWidth="1"/>
    <col min="15" max="15" width="5" style="10" customWidth="1"/>
    <col min="16" max="16" width="20.6640625" style="10" customWidth="1"/>
    <col min="17" max="17" width="3.33203125" style="10" bestFit="1" customWidth="1"/>
    <col min="18" max="16384" width="9" style="10"/>
  </cols>
  <sheetData>
    <row r="1" spans="1:17" ht="29.25" customHeight="1" thickBot="1" x14ac:dyDescent="0.2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9"/>
      <c r="M1" s="9" t="s">
        <v>7</v>
      </c>
      <c r="N1" s="44"/>
      <c r="O1" s="45"/>
      <c r="P1" s="45"/>
      <c r="Q1" s="46"/>
    </row>
    <row r="2" spans="1:17" s="12" customFormat="1" ht="13.5" customHeight="1" thickBot="1" x14ac:dyDescent="0.25">
      <c r="A2" s="47" t="s">
        <v>21</v>
      </c>
      <c r="B2" s="47"/>
      <c r="C2" s="47"/>
      <c r="D2" s="47" t="s">
        <v>20</v>
      </c>
      <c r="E2" s="47"/>
      <c r="F2" s="47"/>
      <c r="G2" s="47"/>
      <c r="H2" s="14"/>
      <c r="I2" s="14"/>
      <c r="M2" s="20"/>
      <c r="N2" s="21"/>
      <c r="O2" s="21"/>
      <c r="P2" s="21"/>
      <c r="Q2" s="21"/>
    </row>
    <row r="3" spans="1:17" s="12" customFormat="1" ht="13.5" customHeight="1" thickBot="1" x14ac:dyDescent="0.25">
      <c r="A3" s="47"/>
      <c r="B3" s="47"/>
      <c r="C3" s="47"/>
      <c r="D3" s="47"/>
      <c r="E3" s="47"/>
      <c r="F3" s="47"/>
      <c r="G3" s="47"/>
      <c r="H3" s="14"/>
      <c r="I3" s="14"/>
      <c r="M3" s="20"/>
      <c r="N3" s="21"/>
      <c r="O3" s="21"/>
      <c r="P3" s="21"/>
      <c r="Q3" s="21"/>
    </row>
    <row r="4" spans="1:17" ht="25.8" x14ac:dyDescent="0.3">
      <c r="B4" s="22" t="s">
        <v>17</v>
      </c>
    </row>
    <row r="5" spans="1:17" x14ac:dyDescent="0.2">
      <c r="A5" s="7"/>
      <c r="B5" s="18"/>
      <c r="D5" s="18"/>
      <c r="G5" s="18"/>
      <c r="H5" s="18"/>
      <c r="I5" s="18"/>
      <c r="J5" s="18"/>
      <c r="K5" s="18"/>
      <c r="L5" s="18"/>
      <c r="M5" s="18"/>
      <c r="N5" s="18"/>
      <c r="O5" s="18"/>
      <c r="P5" s="11"/>
      <c r="Q5" s="11"/>
    </row>
    <row r="6" spans="1:17" s="12" customFormat="1" ht="14.4" x14ac:dyDescent="0.2">
      <c r="A6" s="7"/>
      <c r="B6" s="18"/>
      <c r="C6" s="27" t="s">
        <v>18</v>
      </c>
      <c r="D6" s="18"/>
      <c r="G6" s="18"/>
      <c r="H6" s="18"/>
      <c r="I6" s="18"/>
      <c r="J6" s="18"/>
      <c r="L6" s="18"/>
      <c r="N6" s="18"/>
      <c r="O6" s="18"/>
      <c r="P6" s="13"/>
      <c r="Q6" s="13"/>
    </row>
    <row r="7" spans="1:17" s="12" customFormat="1" ht="14.4" x14ac:dyDescent="0.2">
      <c r="A7" s="7"/>
      <c r="B7" s="18"/>
      <c r="C7" s="53" t="s">
        <v>30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3"/>
      <c r="Q7" s="13"/>
    </row>
    <row r="8" spans="1:17" s="12" customFormat="1" ht="14.4" x14ac:dyDescent="0.2">
      <c r="A8" s="7"/>
      <c r="B8" s="18"/>
      <c r="C8" s="27" t="s">
        <v>32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3"/>
      <c r="Q8" s="13"/>
    </row>
    <row r="9" spans="1:17" s="12" customFormat="1" ht="19.2" x14ac:dyDescent="0.2">
      <c r="A9" s="7"/>
      <c r="B9" s="23" t="s">
        <v>13</v>
      </c>
      <c r="C9" s="23"/>
      <c r="E9" s="18"/>
      <c r="F9" s="18"/>
      <c r="I9" s="18"/>
      <c r="J9" s="18"/>
      <c r="K9" s="18"/>
      <c r="L9" s="18"/>
      <c r="M9" s="18"/>
      <c r="N9" s="18"/>
      <c r="O9" s="18"/>
      <c r="P9" s="13"/>
      <c r="Q9" s="13"/>
    </row>
    <row r="11" spans="1:17" ht="13.5" customHeight="1" x14ac:dyDescent="0.2">
      <c r="B11" s="15"/>
      <c r="C11" s="36" t="s">
        <v>6</v>
      </c>
      <c r="D11" s="37"/>
      <c r="G11" s="42" t="s">
        <v>1</v>
      </c>
      <c r="H11" s="43"/>
      <c r="I11" s="38" t="s">
        <v>10</v>
      </c>
      <c r="J11" s="40" t="s">
        <v>0</v>
      </c>
      <c r="K11" s="41"/>
      <c r="L11" s="38" t="s">
        <v>2</v>
      </c>
      <c r="M11" s="30" t="s">
        <v>5</v>
      </c>
      <c r="N11" s="31"/>
      <c r="P11" s="30" t="s">
        <v>8</v>
      </c>
      <c r="Q11" s="31"/>
    </row>
    <row r="12" spans="1:17" s="3" customFormat="1" ht="39.75" customHeight="1" x14ac:dyDescent="0.2">
      <c r="B12" s="16"/>
      <c r="C12" s="8"/>
      <c r="D12" s="4" t="s">
        <v>3</v>
      </c>
      <c r="F12" s="5" t="str">
        <f>IF(C12="","",IF(C12&lt;50000,C12/2,25000))</f>
        <v/>
      </c>
      <c r="G12" s="5" t="e">
        <f>INT(F12)</f>
        <v>#VALUE!</v>
      </c>
      <c r="H12" s="6" t="s">
        <v>3</v>
      </c>
      <c r="I12" s="39"/>
      <c r="J12" s="8"/>
      <c r="K12" s="4" t="s">
        <v>4</v>
      </c>
      <c r="L12" s="39"/>
      <c r="M12" s="5" t="str">
        <f>IF(J12="","",G12*J12)</f>
        <v/>
      </c>
      <c r="N12" s="6" t="s">
        <v>3</v>
      </c>
      <c r="P12" s="5" t="str">
        <f>IF(C12="","",C12*J12)</f>
        <v/>
      </c>
      <c r="Q12" s="6" t="s">
        <v>3</v>
      </c>
    </row>
    <row r="13" spans="1:17" x14ac:dyDescent="0.2">
      <c r="G13" s="33" t="s">
        <v>29</v>
      </c>
      <c r="H13" s="34"/>
      <c r="M13" s="32"/>
      <c r="N13" s="32"/>
      <c r="P13" s="32" t="s">
        <v>9</v>
      </c>
      <c r="Q13" s="32"/>
    </row>
    <row r="14" spans="1:17" s="12" customFormat="1" ht="19.2" x14ac:dyDescent="0.2">
      <c r="B14" s="23" t="s">
        <v>14</v>
      </c>
      <c r="C14" s="23"/>
      <c r="G14" s="35"/>
      <c r="H14" s="35"/>
      <c r="M14" s="19"/>
      <c r="N14" s="19"/>
      <c r="P14" s="19"/>
      <c r="Q14" s="19"/>
    </row>
    <row r="16" spans="1:17" ht="13.5" customHeight="1" x14ac:dyDescent="0.2">
      <c r="B16" s="15"/>
      <c r="C16" s="36" t="s">
        <v>34</v>
      </c>
      <c r="D16" s="37"/>
      <c r="G16" s="42" t="s">
        <v>1</v>
      </c>
      <c r="H16" s="43"/>
      <c r="I16" s="38" t="s">
        <v>11</v>
      </c>
      <c r="J16" s="40" t="s">
        <v>0</v>
      </c>
      <c r="K16" s="41"/>
      <c r="L16" s="38" t="s">
        <v>12</v>
      </c>
      <c r="M16" s="30" t="s">
        <v>5</v>
      </c>
      <c r="N16" s="31"/>
      <c r="P16" s="30" t="s">
        <v>8</v>
      </c>
      <c r="Q16" s="31"/>
    </row>
    <row r="17" spans="2:17" s="3" customFormat="1" ht="39.75" customHeight="1" x14ac:dyDescent="0.2">
      <c r="B17" s="17"/>
      <c r="C17" s="8"/>
      <c r="D17" s="4" t="s">
        <v>3</v>
      </c>
      <c r="F17" s="5" t="str">
        <f>IF(C17="","",IF(C17&lt;70000,C17/2,35000))</f>
        <v/>
      </c>
      <c r="G17" s="5" t="e">
        <f>INT(F17)</f>
        <v>#VALUE!</v>
      </c>
      <c r="H17" s="6" t="s">
        <v>3</v>
      </c>
      <c r="I17" s="39"/>
      <c r="J17" s="8"/>
      <c r="K17" s="4" t="s">
        <v>4</v>
      </c>
      <c r="L17" s="39"/>
      <c r="M17" s="5" t="str">
        <f>IF(J17="","",G17*J17)</f>
        <v/>
      </c>
      <c r="N17" s="6" t="s">
        <v>3</v>
      </c>
      <c r="P17" s="5" t="str">
        <f>IF(C17="","",C17*J17)</f>
        <v/>
      </c>
      <c r="Q17" s="6" t="s">
        <v>3</v>
      </c>
    </row>
    <row r="18" spans="2:17" x14ac:dyDescent="0.2">
      <c r="G18" s="33" t="s">
        <v>28</v>
      </c>
      <c r="H18" s="34"/>
      <c r="M18" s="32"/>
      <c r="N18" s="32"/>
      <c r="P18" s="32" t="s">
        <v>9</v>
      </c>
      <c r="Q18" s="32"/>
    </row>
    <row r="19" spans="2:17" s="12" customFormat="1" ht="19.2" x14ac:dyDescent="0.2">
      <c r="B19" s="23" t="s">
        <v>15</v>
      </c>
      <c r="C19" s="24"/>
      <c r="D19" s="24"/>
      <c r="G19" s="35"/>
      <c r="H19" s="35"/>
      <c r="M19" s="19"/>
      <c r="N19" s="19"/>
      <c r="P19" s="19"/>
      <c r="Q19" s="19"/>
    </row>
    <row r="20" spans="2:17" s="12" customFormat="1" x14ac:dyDescent="0.2">
      <c r="B20" s="1"/>
    </row>
    <row r="21" spans="2:17" s="12" customFormat="1" ht="13.5" customHeight="1" x14ac:dyDescent="0.2">
      <c r="B21" s="15"/>
      <c r="C21" s="36" t="s">
        <v>34</v>
      </c>
      <c r="D21" s="37"/>
      <c r="G21" s="42" t="s">
        <v>1</v>
      </c>
      <c r="H21" s="43"/>
      <c r="I21" s="38" t="s">
        <v>10</v>
      </c>
      <c r="J21" s="40" t="s">
        <v>0</v>
      </c>
      <c r="K21" s="41"/>
      <c r="L21" s="38" t="s">
        <v>2</v>
      </c>
      <c r="M21" s="30" t="s">
        <v>5</v>
      </c>
      <c r="N21" s="31"/>
      <c r="P21" s="30" t="s">
        <v>8</v>
      </c>
      <c r="Q21" s="31"/>
    </row>
    <row r="22" spans="2:17" s="3" customFormat="1" ht="39.75" customHeight="1" x14ac:dyDescent="0.2">
      <c r="B22" s="16"/>
      <c r="C22" s="8"/>
      <c r="D22" s="4" t="s">
        <v>3</v>
      </c>
      <c r="F22" s="5" t="str">
        <f>IF(C22="","",IF(C22&lt;110000,C22/2,55000))</f>
        <v/>
      </c>
      <c r="G22" s="5" t="e">
        <f>INT(F22)</f>
        <v>#VALUE!</v>
      </c>
      <c r="H22" s="6" t="s">
        <v>3</v>
      </c>
      <c r="I22" s="39"/>
      <c r="J22" s="8"/>
      <c r="K22" s="4" t="s">
        <v>4</v>
      </c>
      <c r="L22" s="39"/>
      <c r="M22" s="5" t="str">
        <f>IF(J22="","",G22*J22)</f>
        <v/>
      </c>
      <c r="N22" s="6" t="s">
        <v>3</v>
      </c>
      <c r="P22" s="5" t="str">
        <f>IF(C22="","",C22*J22)</f>
        <v/>
      </c>
      <c r="Q22" s="6" t="s">
        <v>3</v>
      </c>
    </row>
    <row r="23" spans="2:17" s="12" customFormat="1" x14ac:dyDescent="0.2">
      <c r="B23" s="1"/>
      <c r="G23" s="33" t="s">
        <v>26</v>
      </c>
      <c r="H23" s="34"/>
      <c r="M23" s="32"/>
      <c r="N23" s="32"/>
      <c r="P23" s="32" t="s">
        <v>9</v>
      </c>
      <c r="Q23" s="32"/>
    </row>
    <row r="24" spans="2:17" s="12" customFormat="1" ht="19.2" x14ac:dyDescent="0.2">
      <c r="B24" s="23" t="s">
        <v>16</v>
      </c>
      <c r="C24" s="23"/>
      <c r="G24" s="35"/>
      <c r="H24" s="35"/>
      <c r="M24" s="19"/>
      <c r="N24" s="19"/>
      <c r="P24" s="19"/>
      <c r="Q24" s="19"/>
    </row>
    <row r="25" spans="2:17" s="12" customFormat="1" x14ac:dyDescent="0.2">
      <c r="B25" s="1"/>
    </row>
    <row r="26" spans="2:17" s="12" customFormat="1" ht="13.5" customHeight="1" x14ac:dyDescent="0.2">
      <c r="B26" s="1"/>
      <c r="C26" s="36" t="s">
        <v>34</v>
      </c>
      <c r="D26" s="37"/>
      <c r="G26" s="30" t="s">
        <v>1</v>
      </c>
      <c r="H26" s="31"/>
      <c r="I26" s="38" t="s">
        <v>10</v>
      </c>
      <c r="J26" s="40" t="s">
        <v>0</v>
      </c>
      <c r="K26" s="41"/>
      <c r="L26" s="38" t="s">
        <v>2</v>
      </c>
      <c r="M26" s="30" t="s">
        <v>5</v>
      </c>
      <c r="N26" s="31"/>
      <c r="P26" s="30" t="s">
        <v>8</v>
      </c>
      <c r="Q26" s="31"/>
    </row>
    <row r="27" spans="2:17" s="3" customFormat="1" ht="39.75" customHeight="1" x14ac:dyDescent="0.2">
      <c r="B27" s="2"/>
      <c r="C27" s="8"/>
      <c r="D27" s="4" t="s">
        <v>3</v>
      </c>
      <c r="F27" s="5" t="str">
        <f>IF(C27="","",IF(C27&lt;160000,C27/2,80000))</f>
        <v/>
      </c>
      <c r="G27" s="5" t="e">
        <f>INT(F27)</f>
        <v>#VALUE!</v>
      </c>
      <c r="H27" s="6" t="s">
        <v>3</v>
      </c>
      <c r="I27" s="39"/>
      <c r="J27" s="8"/>
      <c r="K27" s="4" t="s">
        <v>4</v>
      </c>
      <c r="L27" s="39"/>
      <c r="M27" s="5" t="str">
        <f>IF(J27="","",G27*J27)</f>
        <v/>
      </c>
      <c r="N27" s="6" t="s">
        <v>3</v>
      </c>
      <c r="P27" s="5" t="str">
        <f>IF(C27="","",C27*J27)</f>
        <v/>
      </c>
      <c r="Q27" s="6" t="s">
        <v>3</v>
      </c>
    </row>
    <row r="28" spans="2:17" s="12" customFormat="1" x14ac:dyDescent="0.2">
      <c r="B28" s="1"/>
      <c r="G28" s="33" t="s">
        <v>27</v>
      </c>
      <c r="H28" s="34"/>
      <c r="M28" s="32"/>
      <c r="N28" s="32"/>
      <c r="P28" s="32" t="s">
        <v>9</v>
      </c>
      <c r="Q28" s="32"/>
    </row>
    <row r="29" spans="2:17" x14ac:dyDescent="0.2">
      <c r="G29" s="35"/>
      <c r="H29" s="35"/>
    </row>
  </sheetData>
  <mergeCells count="44">
    <mergeCell ref="G13:H14"/>
    <mergeCell ref="G18:H19"/>
    <mergeCell ref="N1:Q1"/>
    <mergeCell ref="C11:D11"/>
    <mergeCell ref="G11:H11"/>
    <mergeCell ref="I11:I12"/>
    <mergeCell ref="J11:K11"/>
    <mergeCell ref="L11:L12"/>
    <mergeCell ref="M11:N11"/>
    <mergeCell ref="P11:Q11"/>
    <mergeCell ref="A2:C3"/>
    <mergeCell ref="D2:G3"/>
    <mergeCell ref="M13:N13"/>
    <mergeCell ref="P13:Q13"/>
    <mergeCell ref="P16:Q16"/>
    <mergeCell ref="M18:N18"/>
    <mergeCell ref="P18:Q18"/>
    <mergeCell ref="M16:N16"/>
    <mergeCell ref="C16:D16"/>
    <mergeCell ref="G16:H16"/>
    <mergeCell ref="I16:I17"/>
    <mergeCell ref="J16:K16"/>
    <mergeCell ref="L16:L17"/>
    <mergeCell ref="C21:D21"/>
    <mergeCell ref="G21:H21"/>
    <mergeCell ref="I21:I22"/>
    <mergeCell ref="J21:K21"/>
    <mergeCell ref="L21:L22"/>
    <mergeCell ref="A1:J1"/>
    <mergeCell ref="M26:N26"/>
    <mergeCell ref="P26:Q26"/>
    <mergeCell ref="M28:N28"/>
    <mergeCell ref="P28:Q28"/>
    <mergeCell ref="G28:H29"/>
    <mergeCell ref="C26:D26"/>
    <mergeCell ref="G26:H26"/>
    <mergeCell ref="I26:I27"/>
    <mergeCell ref="J26:K26"/>
    <mergeCell ref="L26:L27"/>
    <mergeCell ref="M21:N21"/>
    <mergeCell ref="P21:Q21"/>
    <mergeCell ref="M23:N23"/>
    <mergeCell ref="P23:Q23"/>
    <mergeCell ref="G23:H24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9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7ED77"/>
    <pageSetUpPr fitToPage="1"/>
  </sheetPr>
  <dimension ref="A1:Q29"/>
  <sheetViews>
    <sheetView showGridLines="0" tabSelected="1" zoomScale="80" zoomScaleNormal="80" zoomScaleSheetLayoutView="100" workbookViewId="0">
      <selection activeCell="C7" sqref="C7"/>
    </sheetView>
  </sheetViews>
  <sheetFormatPr defaultColWidth="9" defaultRowHeight="13.2" x14ac:dyDescent="0.2"/>
  <cols>
    <col min="1" max="1" width="3.33203125" style="12" customWidth="1"/>
    <col min="2" max="2" width="3.33203125" style="1" customWidth="1"/>
    <col min="3" max="3" width="19.44140625" style="12" bestFit="1" customWidth="1"/>
    <col min="4" max="4" width="3.33203125" style="12" bestFit="1" customWidth="1"/>
    <col min="5" max="5" width="7.33203125" style="12" customWidth="1"/>
    <col min="6" max="6" width="7.33203125" style="12" hidden="1" customWidth="1"/>
    <col min="7" max="7" width="21.6640625" style="12" bestFit="1" customWidth="1"/>
    <col min="8" max="8" width="3.33203125" style="12" bestFit="1" customWidth="1"/>
    <col min="9" max="9" width="8.44140625" style="12" bestFit="1" customWidth="1"/>
    <col min="10" max="10" width="13.88671875" style="12" customWidth="1"/>
    <col min="11" max="11" width="3.33203125" style="12" bestFit="1" customWidth="1"/>
    <col min="12" max="12" width="8.44140625" style="12" bestFit="1" customWidth="1"/>
    <col min="13" max="13" width="20.6640625" style="12" customWidth="1"/>
    <col min="14" max="14" width="3.33203125" style="12" bestFit="1" customWidth="1"/>
    <col min="15" max="15" width="5" style="12" customWidth="1"/>
    <col min="16" max="16" width="20.6640625" style="12" customWidth="1"/>
    <col min="17" max="17" width="3.33203125" style="12" bestFit="1" customWidth="1"/>
    <col min="18" max="16384" width="9" style="12"/>
  </cols>
  <sheetData>
    <row r="1" spans="1:17" ht="29.25" customHeight="1" thickBot="1" x14ac:dyDescent="0.25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9"/>
      <c r="M1" s="9" t="s">
        <v>7</v>
      </c>
      <c r="N1" s="48"/>
      <c r="O1" s="49"/>
      <c r="P1" s="49"/>
      <c r="Q1" s="50"/>
    </row>
    <row r="2" spans="1:17" ht="13.5" customHeight="1" thickBot="1" x14ac:dyDescent="0.25">
      <c r="A2" s="47" t="s">
        <v>21</v>
      </c>
      <c r="B2" s="47"/>
      <c r="C2" s="47"/>
      <c r="D2" s="47" t="s">
        <v>20</v>
      </c>
      <c r="E2" s="47"/>
      <c r="F2" s="47"/>
      <c r="G2" s="47"/>
      <c r="H2" s="14"/>
      <c r="I2" s="14"/>
      <c r="M2" s="20"/>
      <c r="N2" s="21"/>
      <c r="O2" s="21"/>
      <c r="P2" s="21"/>
      <c r="Q2" s="21"/>
    </row>
    <row r="3" spans="1:17" ht="13.5" customHeight="1" thickBot="1" x14ac:dyDescent="0.25">
      <c r="A3" s="47"/>
      <c r="B3" s="47"/>
      <c r="C3" s="47"/>
      <c r="D3" s="47"/>
      <c r="E3" s="47"/>
      <c r="F3" s="47"/>
      <c r="G3" s="47"/>
      <c r="H3" s="14"/>
      <c r="I3" s="14"/>
      <c r="M3" s="20"/>
      <c r="N3" s="21"/>
      <c r="O3" s="21"/>
      <c r="P3" s="21"/>
      <c r="Q3" s="21"/>
    </row>
    <row r="4" spans="1:17" ht="25.8" x14ac:dyDescent="0.3">
      <c r="B4" s="22" t="s">
        <v>19</v>
      </c>
    </row>
    <row r="5" spans="1:17" x14ac:dyDescent="0.2">
      <c r="A5" s="7"/>
      <c r="B5" s="18"/>
      <c r="D5" s="18"/>
      <c r="G5" s="18"/>
      <c r="H5" s="18"/>
      <c r="I5" s="18"/>
      <c r="J5" s="18"/>
      <c r="K5" s="18"/>
      <c r="L5" s="18"/>
      <c r="M5" s="18"/>
      <c r="N5" s="18"/>
      <c r="O5" s="18"/>
      <c r="P5" s="13"/>
      <c r="Q5" s="13"/>
    </row>
    <row r="6" spans="1:17" ht="14.4" x14ac:dyDescent="0.2">
      <c r="A6" s="7"/>
      <c r="B6" s="18"/>
      <c r="C6" s="27" t="s">
        <v>18</v>
      </c>
      <c r="D6" s="18"/>
      <c r="G6" s="18"/>
      <c r="H6" s="18"/>
      <c r="I6" s="18"/>
      <c r="J6" s="18"/>
      <c r="L6" s="18"/>
      <c r="N6" s="18"/>
      <c r="O6" s="18"/>
      <c r="P6" s="13"/>
      <c r="Q6" s="13"/>
    </row>
    <row r="7" spans="1:17" ht="14.4" x14ac:dyDescent="0.2">
      <c r="A7" s="7"/>
      <c r="B7" s="18"/>
      <c r="C7" s="53" t="s">
        <v>30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3"/>
      <c r="Q7" s="13"/>
    </row>
    <row r="8" spans="1:17" ht="14.4" x14ac:dyDescent="0.2">
      <c r="A8" s="7"/>
      <c r="B8" s="18"/>
      <c r="C8" s="54" t="s">
        <v>31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3"/>
      <c r="Q8" s="13"/>
    </row>
    <row r="9" spans="1:17" ht="19.2" x14ac:dyDescent="0.2">
      <c r="A9" s="7"/>
      <c r="B9" s="23" t="s">
        <v>13</v>
      </c>
      <c r="C9" s="23"/>
      <c r="E9" s="18"/>
      <c r="F9" s="18"/>
      <c r="I9" s="18"/>
      <c r="J9" s="18"/>
      <c r="K9" s="18"/>
      <c r="L9" s="18"/>
      <c r="M9" s="18"/>
      <c r="N9" s="18"/>
      <c r="O9" s="18"/>
      <c r="P9" s="13"/>
      <c r="Q9" s="13"/>
    </row>
    <row r="11" spans="1:17" ht="13.5" customHeight="1" x14ac:dyDescent="0.2">
      <c r="B11" s="15"/>
      <c r="C11" s="36" t="s">
        <v>34</v>
      </c>
      <c r="D11" s="37"/>
      <c r="G11" s="42" t="s">
        <v>1</v>
      </c>
      <c r="H11" s="43"/>
      <c r="I11" s="38" t="s">
        <v>10</v>
      </c>
      <c r="J11" s="40" t="s">
        <v>0</v>
      </c>
      <c r="K11" s="41"/>
      <c r="L11" s="38" t="s">
        <v>2</v>
      </c>
      <c r="M11" s="30" t="s">
        <v>5</v>
      </c>
      <c r="N11" s="31"/>
      <c r="P11" s="30" t="s">
        <v>8</v>
      </c>
      <c r="Q11" s="31"/>
    </row>
    <row r="12" spans="1:17" s="3" customFormat="1" ht="39.75" customHeight="1" x14ac:dyDescent="0.2">
      <c r="B12" s="16"/>
      <c r="C12" s="25"/>
      <c r="D12" s="26" t="s">
        <v>3</v>
      </c>
      <c r="F12" s="5" t="str">
        <f>IF(C12="","",IF(C12&lt;100000,C12/2,50000))</f>
        <v/>
      </c>
      <c r="G12" s="5" t="e">
        <f>INT(F12)</f>
        <v>#VALUE!</v>
      </c>
      <c r="H12" s="6" t="s">
        <v>3</v>
      </c>
      <c r="I12" s="39"/>
      <c r="J12" s="25"/>
      <c r="K12" s="26" t="s">
        <v>4</v>
      </c>
      <c r="L12" s="39"/>
      <c r="M12" s="5" t="str">
        <f>IF(J12="","",G12*J12)</f>
        <v/>
      </c>
      <c r="N12" s="6" t="s">
        <v>3</v>
      </c>
      <c r="P12" s="5" t="str">
        <f>IF(C12="","",C12*J12)</f>
        <v/>
      </c>
      <c r="Q12" s="6" t="s">
        <v>3</v>
      </c>
    </row>
    <row r="13" spans="1:17" x14ac:dyDescent="0.2">
      <c r="G13" s="51" t="s">
        <v>22</v>
      </c>
      <c r="H13" s="51"/>
      <c r="M13" s="32"/>
      <c r="N13" s="32"/>
      <c r="P13" s="32" t="s">
        <v>9</v>
      </c>
      <c r="Q13" s="32"/>
    </row>
    <row r="14" spans="1:17" ht="19.2" x14ac:dyDescent="0.2">
      <c r="B14" s="23" t="s">
        <v>14</v>
      </c>
      <c r="C14" s="23"/>
      <c r="G14" s="52"/>
      <c r="H14" s="52"/>
      <c r="M14" s="19"/>
      <c r="N14" s="19"/>
      <c r="P14" s="19"/>
      <c r="Q14" s="19"/>
    </row>
    <row r="16" spans="1:17" ht="13.5" customHeight="1" x14ac:dyDescent="0.2">
      <c r="B16" s="15"/>
      <c r="C16" s="36" t="s">
        <v>34</v>
      </c>
      <c r="D16" s="37"/>
      <c r="G16" s="42" t="s">
        <v>1</v>
      </c>
      <c r="H16" s="43"/>
      <c r="I16" s="38" t="s">
        <v>10</v>
      </c>
      <c r="J16" s="40" t="s">
        <v>0</v>
      </c>
      <c r="K16" s="41"/>
      <c r="L16" s="38" t="s">
        <v>2</v>
      </c>
      <c r="M16" s="30" t="s">
        <v>5</v>
      </c>
      <c r="N16" s="31"/>
      <c r="P16" s="30" t="s">
        <v>8</v>
      </c>
      <c r="Q16" s="31"/>
    </row>
    <row r="17" spans="2:17" s="3" customFormat="1" ht="39.75" customHeight="1" x14ac:dyDescent="0.2">
      <c r="B17" s="17"/>
      <c r="C17" s="25"/>
      <c r="D17" s="26" t="s">
        <v>3</v>
      </c>
      <c r="F17" s="5" t="str">
        <f>IF(C17="","",IF(C17&lt;140000,C17/2,70000))</f>
        <v/>
      </c>
      <c r="G17" s="5" t="e">
        <f>INT(F17)</f>
        <v>#VALUE!</v>
      </c>
      <c r="H17" s="6" t="s">
        <v>3</v>
      </c>
      <c r="I17" s="39"/>
      <c r="J17" s="25"/>
      <c r="K17" s="26" t="s">
        <v>4</v>
      </c>
      <c r="L17" s="39"/>
      <c r="M17" s="5" t="str">
        <f>IF(J17="","",G17*J17)</f>
        <v/>
      </c>
      <c r="N17" s="6" t="s">
        <v>3</v>
      </c>
      <c r="P17" s="5" t="str">
        <f>IF(C17="","",C17*J17)</f>
        <v/>
      </c>
      <c r="Q17" s="6" t="s">
        <v>3</v>
      </c>
    </row>
    <row r="18" spans="2:17" x14ac:dyDescent="0.2">
      <c r="G18" s="51" t="s">
        <v>23</v>
      </c>
      <c r="H18" s="51"/>
      <c r="M18" s="32"/>
      <c r="N18" s="32"/>
      <c r="P18" s="32" t="s">
        <v>9</v>
      </c>
      <c r="Q18" s="32"/>
    </row>
    <row r="19" spans="2:17" ht="19.2" x14ac:dyDescent="0.2">
      <c r="B19" s="23" t="s">
        <v>15</v>
      </c>
      <c r="C19" s="24"/>
      <c r="D19" s="24"/>
      <c r="G19" s="52"/>
      <c r="H19" s="52"/>
      <c r="M19" s="19"/>
      <c r="N19" s="19"/>
      <c r="P19" s="19"/>
      <c r="Q19" s="19"/>
    </row>
    <row r="21" spans="2:17" ht="13.5" customHeight="1" x14ac:dyDescent="0.2">
      <c r="B21" s="15"/>
      <c r="C21" s="36" t="s">
        <v>34</v>
      </c>
      <c r="D21" s="37"/>
      <c r="G21" s="42" t="s">
        <v>1</v>
      </c>
      <c r="H21" s="43"/>
      <c r="I21" s="38" t="s">
        <v>10</v>
      </c>
      <c r="J21" s="40" t="s">
        <v>0</v>
      </c>
      <c r="K21" s="41"/>
      <c r="L21" s="38" t="s">
        <v>2</v>
      </c>
      <c r="M21" s="30" t="s">
        <v>5</v>
      </c>
      <c r="N21" s="31"/>
      <c r="P21" s="30" t="s">
        <v>8</v>
      </c>
      <c r="Q21" s="31"/>
    </row>
    <row r="22" spans="2:17" s="3" customFormat="1" ht="39.75" customHeight="1" x14ac:dyDescent="0.2">
      <c r="B22" s="16"/>
      <c r="C22" s="25"/>
      <c r="D22" s="26" t="s">
        <v>3</v>
      </c>
      <c r="F22" s="5" t="str">
        <f>IF(C22="","",IF(C22&lt;220000,C22/2,110000))</f>
        <v/>
      </c>
      <c r="G22" s="5" t="e">
        <f>INT(F22)</f>
        <v>#VALUE!</v>
      </c>
      <c r="H22" s="6" t="s">
        <v>3</v>
      </c>
      <c r="I22" s="39"/>
      <c r="J22" s="25"/>
      <c r="K22" s="26" t="s">
        <v>4</v>
      </c>
      <c r="L22" s="39"/>
      <c r="M22" s="5" t="str">
        <f>IF(J22="","",G22*J22)</f>
        <v/>
      </c>
      <c r="N22" s="6" t="s">
        <v>3</v>
      </c>
      <c r="P22" s="5" t="str">
        <f>IF(C22="","",C22*J22)</f>
        <v/>
      </c>
      <c r="Q22" s="6" t="s">
        <v>3</v>
      </c>
    </row>
    <row r="23" spans="2:17" x14ac:dyDescent="0.2">
      <c r="G23" s="51" t="s">
        <v>24</v>
      </c>
      <c r="H23" s="51"/>
      <c r="M23" s="32"/>
      <c r="N23" s="32"/>
      <c r="P23" s="32" t="s">
        <v>9</v>
      </c>
      <c r="Q23" s="32"/>
    </row>
    <row r="24" spans="2:17" ht="19.2" x14ac:dyDescent="0.2">
      <c r="B24" s="23" t="s">
        <v>16</v>
      </c>
      <c r="C24" s="23"/>
      <c r="G24" s="52"/>
      <c r="H24" s="52"/>
      <c r="M24" s="19"/>
      <c r="N24" s="19"/>
      <c r="P24" s="19"/>
      <c r="Q24" s="19"/>
    </row>
    <row r="26" spans="2:17" ht="13.5" customHeight="1" x14ac:dyDescent="0.2">
      <c r="C26" s="36" t="s">
        <v>34</v>
      </c>
      <c r="D26" s="37"/>
      <c r="G26" s="30" t="s">
        <v>1</v>
      </c>
      <c r="H26" s="31"/>
      <c r="I26" s="38" t="s">
        <v>10</v>
      </c>
      <c r="J26" s="40" t="s">
        <v>0</v>
      </c>
      <c r="K26" s="41"/>
      <c r="L26" s="38" t="s">
        <v>2</v>
      </c>
      <c r="M26" s="30" t="s">
        <v>5</v>
      </c>
      <c r="N26" s="31"/>
      <c r="P26" s="30" t="s">
        <v>8</v>
      </c>
      <c r="Q26" s="31"/>
    </row>
    <row r="27" spans="2:17" s="3" customFormat="1" ht="39.75" customHeight="1" x14ac:dyDescent="0.2">
      <c r="B27" s="2"/>
      <c r="C27" s="25"/>
      <c r="D27" s="26" t="s">
        <v>3</v>
      </c>
      <c r="F27" s="5" t="str">
        <f>IF(C27="","",IF(C27&lt;320000,C27/2,160000))</f>
        <v/>
      </c>
      <c r="G27" s="5" t="e">
        <f>INT(F27)</f>
        <v>#VALUE!</v>
      </c>
      <c r="H27" s="6" t="s">
        <v>3</v>
      </c>
      <c r="I27" s="39"/>
      <c r="J27" s="25"/>
      <c r="K27" s="26" t="s">
        <v>4</v>
      </c>
      <c r="L27" s="39"/>
      <c r="M27" s="5" t="str">
        <f>IF(J27="","",G27*J27)</f>
        <v/>
      </c>
      <c r="N27" s="6" t="s">
        <v>3</v>
      </c>
      <c r="P27" s="5" t="str">
        <f>IF(C27="","",C27*J27)</f>
        <v/>
      </c>
      <c r="Q27" s="6" t="s">
        <v>3</v>
      </c>
    </row>
    <row r="28" spans="2:17" x14ac:dyDescent="0.2">
      <c r="G28" s="51" t="s">
        <v>25</v>
      </c>
      <c r="H28" s="51"/>
      <c r="M28" s="32"/>
      <c r="N28" s="32"/>
      <c r="P28" s="32" t="s">
        <v>9</v>
      </c>
      <c r="Q28" s="32"/>
    </row>
    <row r="29" spans="2:17" x14ac:dyDescent="0.2">
      <c r="G29" s="52"/>
      <c r="H29" s="52"/>
    </row>
  </sheetData>
  <mergeCells count="44">
    <mergeCell ref="G23:H24"/>
    <mergeCell ref="G28:H29"/>
    <mergeCell ref="M28:N28"/>
    <mergeCell ref="P28:Q28"/>
    <mergeCell ref="M23:N23"/>
    <mergeCell ref="P23:Q23"/>
    <mergeCell ref="M26:N26"/>
    <mergeCell ref="P26:Q26"/>
    <mergeCell ref="C26:D26"/>
    <mergeCell ref="G26:H26"/>
    <mergeCell ref="I26:I27"/>
    <mergeCell ref="J26:K26"/>
    <mergeCell ref="L26:L27"/>
    <mergeCell ref="M18:N18"/>
    <mergeCell ref="P18:Q18"/>
    <mergeCell ref="C21:D21"/>
    <mergeCell ref="G21:H21"/>
    <mergeCell ref="I21:I22"/>
    <mergeCell ref="J21:K21"/>
    <mergeCell ref="L21:L22"/>
    <mergeCell ref="M21:N21"/>
    <mergeCell ref="P21:Q21"/>
    <mergeCell ref="G18:H19"/>
    <mergeCell ref="M13:N13"/>
    <mergeCell ref="P13:Q13"/>
    <mergeCell ref="C16:D16"/>
    <mergeCell ref="G16:H16"/>
    <mergeCell ref="I16:I17"/>
    <mergeCell ref="J16:K16"/>
    <mergeCell ref="L16:L17"/>
    <mergeCell ref="M16:N16"/>
    <mergeCell ref="P16:Q16"/>
    <mergeCell ref="G13:H14"/>
    <mergeCell ref="N1:Q1"/>
    <mergeCell ref="C11:D11"/>
    <mergeCell ref="G11:H11"/>
    <mergeCell ref="I11:I12"/>
    <mergeCell ref="J11:K11"/>
    <mergeCell ref="L11:L12"/>
    <mergeCell ref="M11:N11"/>
    <mergeCell ref="P11:Q11"/>
    <mergeCell ref="A2:C3"/>
    <mergeCell ref="D2:G3"/>
    <mergeCell ref="A1:J1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補助金申請額計算表（10名未満）</vt:lpstr>
      <vt:lpstr>補助金申請額計算表（10名以上）</vt:lpstr>
      <vt:lpstr>'補助金申請額計算表（10名以上）'!Print_Area</vt:lpstr>
      <vt:lpstr>'補助金申請額計算表（10名未満）'!Print_Area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2024-03-22T00:51:59Z</dcterms:modified>
</cp:coreProperties>
</file>