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0496" windowHeight="7632" tabRatio="88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<sst xmlns="http://schemas.openxmlformats.org/spreadsheetml/2006/main" count="1168" uniqueCount="630">
  <si>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</si>
  <si>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</si>
  <si>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</si>
  <si>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</si>
  <si>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</si>
  <si>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</si>
  <si>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</si>
  <si>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</si>
  <si>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</si>
  <si>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</si>
  <si>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</si>
  <si>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</si>
  <si>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</si>
  <si>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</si>
  <si>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</si>
  <si>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</si>
  <si>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</si>
  <si>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</si>
  <si>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</si>
  <si>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</si>
  <si>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</si>
  <si>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</si>
  <si>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</si>
  <si>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</si>
  <si>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</si>
  <si>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</si>
  <si>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</si>
  <si>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</si>
  <si>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</si>
  <si>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</si>
  <si>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</si>
  <si>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</si>
  <si>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</si>
  <si>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</si>
  <si>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</si>
  <si>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</si>
  <si>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</si>
  <si>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</si>
  <si>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</si>
  <si>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</si>
  <si>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</si>
  <si>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</si>
  <si>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</si>
  <si>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</si>
  <si>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</si>
  <si>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</si>
  <si>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</si>
  <si>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</si>
  <si>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</si>
  <si>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</si>
  <si>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</si>
  <si>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</si>
  <si>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</si>
  <si>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</si>
  <si>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</si>
  <si>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</si>
  <si>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</si>
  <si>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</si>
  <si>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</si>
  <si>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</si>
  <si>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</si>
  <si>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</si>
  <si>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</si>
  <si>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</si>
  <si>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</si>
  <si>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</si>
  <si>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</si>
  <si>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</si>
  <si>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</si>
  <si>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</si>
  <si>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</si>
  <si>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</si>
  <si>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</si>
  <si>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</si>
  <si>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</si>
  <si>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</si>
  <si>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</si>
  <si>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</si>
  <si>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</si>
  <si>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</si>
  <si>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</si>
  <si>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</si>
  <si>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</si>
  <si>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</si>
  <si>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</si>
  <si>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</si>
  <si>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</si>
  <si>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</si>
  <si>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</si>
  <si>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</si>
  <si>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</si>
  <si>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</si>
  <si>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</si>
  <si>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</si>
  <si>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</si>
  <si>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</si>
  <si>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</si>
  <si>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</si>
  <si>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</si>
  <si>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</si>
  <si>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</si>
  <si>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</si>
  <si>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</si>
  <si>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</si>
  <si>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</si>
  <si>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</si>
  <si>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</si>
  <si>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</si>
  <si>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</si>
  <si>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</si>
  <si>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</si>
  <si>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</si>
  <si>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</si>
  <si>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</si>
  <si>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</si>
  <si>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</si>
  <si>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</si>
  <si>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</si>
  <si>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</si>
  <si>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</si>
  <si>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</si>
  <si>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</si>
  <si>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</si>
  <si>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</si>
  <si>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</si>
  <si>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</si>
  <si>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</si>
  <si>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</si>
  <si>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</si>
  <si>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</si>
  <si>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</si>
  <si>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</si>
  <si>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</si>
  <si>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</si>
  <si>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</si>
  <si>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</si>
  <si>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</si>
  <si>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</si>
  <si>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</si>
  <si>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</si>
  <si>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</si>
  <si>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</si>
  <si>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</si>
  <si>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</si>
  <si>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</si>
  <si>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</si>
  <si>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</si>
  <si>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</si>
  <si>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</si>
  <si>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</si>
  <si>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</si>
  <si>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</si>
  <si>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</si>
  <si>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</si>
  <si>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</si>
  <si>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</si>
  <si>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</si>
  <si>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</si>
  <si>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</si>
  <si>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</si>
  <si>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</si>
  <si>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</si>
  <si>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</si>
  <si>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</si>
  <si>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</si>
  <si>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</si>
  <si>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</si>
  <si>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</si>
  <si>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</si>
  <si>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</si>
  <si>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</si>
  <si>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</si>
  <si>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</si>
  <si>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</si>
  <si>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</si>
  <si>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</si>
  <si>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</si>
  <si>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</si>
  <si>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</si>
  <si>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</si>
  <si>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</si>
  <si>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</si>
  <si>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</si>
  <si>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</si>
  <si>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</si>
  <si>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</si>
  <si>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</si>
  <si>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</si>
  <si>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</si>
  <si>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</si>
  <si>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</si>
  <si>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</si>
  <si>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</si>
  <si>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</si>
  <si>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</si>
  <si>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</si>
  <si>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</si>
  <si>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</si>
  <si>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</si>
  <si>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</si>
  <si>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</si>
  <si>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</si>
  <si>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</si>
  <si>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</si>
  <si>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</si>
  <si>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</si>
  <si>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</si>
  <si>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</si>
  <si>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</si>
  <si>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</si>
  <si>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</si>
  <si>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</si>
  <si>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</si>
  <si>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</si>
  <si>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</si>
  <si>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</si>
  <si>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</si>
  <si>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</si>
  <si>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</si>
  <si>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</si>
  <si>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</si>
  <si>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</si>
  <si>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</si>
  <si>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</si>
  <si>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</si>
  <si>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</si>
  <si>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</si>
  <si>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</si>
  <si>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</si>
  <si>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</si>
  <si>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</si>
  <si>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</si>
  <si>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</si>
  <si>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</si>
  <si>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</si>
  <si>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</si>
  <si>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</si>
  <si>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</si>
  <si>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</si>
  <si>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</si>
  <si>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</si>
  <si>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</si>
  <si>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</si>
  <si>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</si>
  <si>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</si>
  <si>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</si>
  <si>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</si>
  <si>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</si>
  <si>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</si>
  <si>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</si>
  <si>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</si>
  <si>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</si>
  <si>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</si>
  <si>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</si>
  <si>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</si>
  <si>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</si>
  <si>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</si>
  <si>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</si>
  <si>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</si>
  <si>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</si>
  <si>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</si>
  <si>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</si>
  <si>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</si>
  <si>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</si>
  <si>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</si>
  <si>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</si>
  <si>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</si>
  <si>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</si>
  <si>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</si>
  <si>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</si>
  <si>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</si>
  <si>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</si>
  <si>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</si>
  <si>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</si>
  <si>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</si>
  <si>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</si>
  <si>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</si>
  <si>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</si>
  <si>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</si>
  <si>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</si>
  <si>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</si>
  <si>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</si>
  <si>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</si>
  <si>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</si>
  <si>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</si>
  <si>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</si>
  <si>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</si>
  <si>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</si>
  <si>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</si>
  <si>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</si>
  <si>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</si>
  <si>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</si>
  <si>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</si>
  <si>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</si>
  <si>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</si>
  <si>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</si>
  <si>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</si>
  <si>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</si>
  <si>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</si>
  <si>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</si>
  <si>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</si>
  <si>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</si>
  <si>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</si>
  <si>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</si>
  <si>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</si>
  <si>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</si>
  <si>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</si>
  <si>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</si>
  <si>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</si>
  <si>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</si>
  <si>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</si>
  <si>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</si>
  <si>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</si>
  <si>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</si>
  <si>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</si>
  <si>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</si>
  <si>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</si>
  <si>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</si>
  <si>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</si>
  <si>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</si>
  <si>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</si>
  <si>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</si>
  <si>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</si>
  <si>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</si>
  <si>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</si>
  <si>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</si>
  <si>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</si>
  <si>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</si>
  <si>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</si>
  <si>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</si>
  <si>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</si>
  <si>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</si>
  <si>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</si>
  <si>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</si>
  <si>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</si>
  <si>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</si>
  <si>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</si>
  <si>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</si>
  <si>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</si>
  <si>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</si>
  <si>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</si>
  <si>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</si>
  <si>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</si>
  <si>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</si>
  <si>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</si>
  <si>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</si>
  <si>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</si>
  <si>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</si>
  <si>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</si>
  <si>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</si>
  <si>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</si>
  <si>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</si>
  <si>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</si>
  <si>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</si>
  <si>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</si>
  <si>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</si>
  <si>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</si>
  <si>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</si>
  <si>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</si>
  <si>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</si>
  <si>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</si>
  <si>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</si>
  <si>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</si>
  <si>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</si>
  <si>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</si>
  <si>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</si>
  <si>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</si>
  <si>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</si>
  <si>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</si>
  <si>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</si>
  <si>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</si>
  <si>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</si>
  <si>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</si>
  <si>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</si>
  <si>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</si>
  <si>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</si>
  <si>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</si>
  <si>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</si>
  <si>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</si>
  <si>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</si>
  <si>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</si>
  <si>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</si>
  <si>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</si>
  <si>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</si>
  <si>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</si>
  <si>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</si>
  <si>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</si>
  <si>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</si>
  <si>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</si>
  <si>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</si>
  <si>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</si>
  <si>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</si>
  <si>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</si>
  <si>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郡山駅西口市街地再開発事業特別会計</t>
    <phoneticPr fontId="5"/>
  </si>
  <si>
    <t>荒井北井土地区画整理事業特別会計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</si>
  <si>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</si>
  <si>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</si>
  <si>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</si>
  <si>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</si>
  <si>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</si>
  <si>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</si>
  <si>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</si>
  <si>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</si>
  <si>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</si>
  <si>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</si>
  <si>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</si>
  <si>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</si>
  <si>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</si>
  <si>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</si>
  <si>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</si>
  <si>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</si>
  <si>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</si>
  <si>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</si>
  <si>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</si>
  <si>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</si>
  <si>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</si>
  <si>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</si>
  <si>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</si>
  <si>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</si>
  <si>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</si>
  <si>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</si>
  <si>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農業集落排水事業会計</t>
    <phoneticPr fontId="5"/>
  </si>
  <si>
    <t>湖南簡易水道事業特別会計</t>
    <phoneticPr fontId="5"/>
  </si>
  <si>
    <t>法非適用企業</t>
    <phoneticPr fontId="5"/>
  </si>
  <si>
    <t>中田簡易水道事業特別会計</t>
    <phoneticPr fontId="5"/>
  </si>
  <si>
    <t>熱海中山簡易水道事業特別会計</t>
    <phoneticPr fontId="5"/>
  </si>
  <si>
    <t>法非適用企業</t>
    <phoneticPr fontId="5"/>
  </si>
  <si>
    <t>総合地方卸売市場特別会計</t>
    <phoneticPr fontId="5"/>
  </si>
  <si>
    <t>-</t>
    <phoneticPr fontId="5"/>
  </si>
  <si>
    <t>熱海温泉事業特別会計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</si>
  <si>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</si>
  <si>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</si>
  <si>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</si>
  <si>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</si>
  <si>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</si>
  <si>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</si>
  <si>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</si>
  <si>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</si>
  <si>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</si>
  <si>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</si>
  <si>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</si>
  <si>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</si>
  <si>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</si>
  <si>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</si>
  <si>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</si>
  <si>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</si>
  <si>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</si>
  <si>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</si>
  <si>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</si>
  <si>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</si>
  <si>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</si>
  <si>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</si>
  <si>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</si>
  <si>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</si>
  <si>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</si>
  <si>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</si>
  <si>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</si>
  <si>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</si>
  <si>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</si>
  <si>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</si>
  <si>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</si>
  <si>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</si>
  <si>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</si>
  <si>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</si>
  <si>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</si>
  <si>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</si>
  <si>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</si>
  <si>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</si>
  <si>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</si>
  <si>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</si>
  <si>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</si>
  <si>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</si>
  <si>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</si>
  <si>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</si>
  <si>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</si>
  <si>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</si>
  <si>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</si>
  <si>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</si>
  <si>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</si>
  <si>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</si>
  <si>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</si>
  <si>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</si>
  <si>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</si>
  <si>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</si>
  <si>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</si>
  <si>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</si>
  <si>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</si>
  <si>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</si>
  <si>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</si>
  <si>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</si>
  <si>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</si>
  <si>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</si>
  <si>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湖南簡易水道事業特別会計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</si>
  <si>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</si>
  <si>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</si>
  <si>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</si>
  <si>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</si>
  <si>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</si>
  <si>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</si>
  <si>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</si>
  <si>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</si>
  <si>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</si>
  <si>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</si>
  <si>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</si>
  <si>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</si>
  <si>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</si>
  <si>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</si>
  <si>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</si>
  <si>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</si>
  <si>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</si>
  <si>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</si>
  <si>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</si>
  <si>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</si>
  <si>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</si>
  <si>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</si>
  <si>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</si>
  <si>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</si>
  <si>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</si>
  <si>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</si>
  <si>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</si>
  <si>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</si>
  <si>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</si>
  <si>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</si>
  <si>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</si>
  <si>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</si>
  <si>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</si>
  <si>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</si>
  <si>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</si>
  <si>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</si>
  <si>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</si>
  <si>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</si>
  <si>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</si>
  <si>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</si>
  <si>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</si>
  <si>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</si>
  <si>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</si>
  <si>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</si>
  <si>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</si>
  <si>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</si>
  <si>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</si>
  <si>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</si>
  <si>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</si>
  <si>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</si>
  <si>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</si>
  <si>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</si>
  <si>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</si>
  <si>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</si>
  <si>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</si>
  <si>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</si>
  <si>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</si>
  <si>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</si>
  <si>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</si>
  <si>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</si>
  <si>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</si>
  <si>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</si>
  <si>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</si>
  <si>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</si>
  <si>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</si>
  <si>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</si>
  <si>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</si>
  <si>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</si>
  <si>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</si>
  <si>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</si>
  <si>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</si>
  <si>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</si>
  <si>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</si>
  <si>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</si>
  <si>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</si>
  <si>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</si>
  <si>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</si>
  <si>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</si>
  <si>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</si>
  <si>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</si>
  <si>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</si>
  <si>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</si>
  <si>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</si>
  <si>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0.83</t>
  </si>
  <si>
    <t>▲ 3.11</t>
  </si>
  <si>
    <t>水道事業会計</t>
  </si>
  <si>
    <t>一般会計</t>
  </si>
  <si>
    <t>介護保険特別会計</t>
  </si>
  <si>
    <t>国民健康保険特別会計</t>
  </si>
  <si>
    <t>熱海温泉事業特別会計</t>
  </si>
  <si>
    <t>工業用水道事業会計</t>
  </si>
  <si>
    <t>下水道事業会計</t>
  </si>
  <si>
    <t>母子父子寡婦福祉資金貸付金特別会計</t>
  </si>
  <si>
    <t>その他会計（赤字）</t>
  </si>
  <si>
    <t>▲ 0.18</t>
  </si>
  <si>
    <t>その他会計（黒字）</t>
  </si>
  <si>
    <t>（百万円）</t>
    <phoneticPr fontId="5"/>
  </si>
  <si>
    <t>H28末</t>
    <phoneticPr fontId="5"/>
  </si>
  <si>
    <t>H29末</t>
    <phoneticPr fontId="5"/>
  </si>
  <si>
    <t>H30末</t>
    <phoneticPr fontId="5"/>
  </si>
  <si>
    <t>R01末</t>
    <phoneticPr fontId="5"/>
  </si>
  <si>
    <t>R02末</t>
    <phoneticPr fontId="5"/>
  </si>
  <si>
    <t>郡山市文化・学び振興公社</t>
  </si>
  <si>
    <t>郡山市観光交流振興公社</t>
  </si>
  <si>
    <t>郡山市健康振興財団</t>
  </si>
  <si>
    <t>郡山コンベンションビューロー</t>
  </si>
  <si>
    <t>郡山駅西口再開発</t>
  </si>
  <si>
    <t>郡山地方土地開発公社</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</si>
  <si>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7"/>
  </si>
  <si>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</si>
  <si>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</si>
  <si>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7"/>
  </si>
  <si>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</si>
  <si>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</si>
  <si>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7"/>
  </si>
  <si>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</si>
  <si>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7"/>
  </si>
  <si>
    <t>-</t>
    <phoneticPr fontId="2"/>
  </si>
  <si>
    <t>(</t>
    <phoneticPr fontId="2"/>
  </si>
  <si>
    <t>保健衛生施設整備基金</t>
    <rPh sb="0" eb="2">
      <t>ホケン</t>
    </rPh>
    <rPh sb="2" eb="4">
      <t>エイセイ</t>
    </rPh>
    <rPh sb="4" eb="6">
      <t>シセツ</t>
    </rPh>
    <rPh sb="6" eb="8">
      <t>セイビ</t>
    </rPh>
    <rPh sb="8" eb="10">
      <t>キキン</t>
    </rPh>
    <phoneticPr fontId="5"/>
  </si>
  <si>
    <t>福祉基金</t>
    <rPh sb="0" eb="2">
      <t>フクシ</t>
    </rPh>
    <rPh sb="2" eb="4">
      <t>キキン</t>
    </rPh>
    <phoneticPr fontId="5"/>
  </si>
  <si>
    <t>東山霊園管理基金</t>
    <rPh sb="0" eb="2">
      <t>ヒガシヤマ</t>
    </rPh>
    <rPh sb="2" eb="4">
      <t>レイエン</t>
    </rPh>
    <rPh sb="4" eb="6">
      <t>カンリ</t>
    </rPh>
    <rPh sb="6" eb="8">
      <t>キキン</t>
    </rPh>
    <phoneticPr fontId="5"/>
  </si>
  <si>
    <t>水と緑のまちづくり基金</t>
    <rPh sb="0" eb="1">
      <t>ミズ</t>
    </rPh>
    <rPh sb="2" eb="3">
      <t>ミドリ</t>
    </rPh>
    <rPh sb="9" eb="11">
      <t>キキン</t>
    </rPh>
    <phoneticPr fontId="5"/>
  </si>
  <si>
    <t>文化施設整備基金</t>
    <rPh sb="0" eb="2">
      <t>ブンカ</t>
    </rPh>
    <rPh sb="2" eb="4">
      <t>シセツ</t>
    </rPh>
    <rPh sb="4" eb="6">
      <t>セイビ</t>
    </rPh>
    <rPh sb="6" eb="8">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</si>
  <si>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</si>
  <si>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</si>
  <si>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</si>
  <si>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</si>
  <si>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前年度に引き続き将来負担が算出されないマイナス値（△18.3％）となっており、良好な状態を維持している。一方で、有形固定資産減価償却率は年々高まっていることから、将来世代が享受するサービスと負担のバランスを考慮しながら地方債の活用等を検討し、適切な施設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</si>
  <si>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</si>
  <si>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</si>
  <si>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</si>
  <si>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</si>
  <si>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</si>
  <si>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</si>
  <si>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前年度に引き続き将来負担が算出されないマイナス値（△18.3％）となっており、良好な状態を維持している。また、実質公債費比率も対前年度比で0.8ポイント減少し、類似団体内平均値と比較しても、良好な状態となっている。将来世代の負担率が相対的に低い傾向であることから、地方債の活用等を検討しながら、適切な施設マネジメントを進めていける状況にあるといえ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</si>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</sst>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6A4B-4E50-A05B-B7885ABA0F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54213</c:v>
                </c:pt>
                <c:pt idx="1">
                  <c:v>31795</c:v>
                </c:pt>
                <c:pt idx="2">
                  <c:v>29717</c:v>
                </c:pt>
                <c:pt idx="3">
                  <c:v>33004</c:v>
                </c:pt>
                <c:pt idx="4">
                  <c:v>48479</c:v>
                </c:pt>
              </c:numCache>
            </c:numRef>
          </c:val>
          <c:smooth val="0"/>
          <c:extLst>
            <c:ext xmlns:c16="http://schemas.microsoft.com/office/drawing/2014/chart" uri="{C3380CC4-5D6E-409C-BE32-E72D297353CC}">
              <c16:uniqueId val="{00000001-6A4B-4E50-A05B-B7885ABA0F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5.77</c:v>
                </c:pt>
                <c:pt idx="1">
                  <c:v>5.83</c:v>
                </c:pt>
                <c:pt idx="2">
                  <c:v>6.48</c:v>
                </c:pt>
                <c:pt idx="3">
                  <c:v>8.6199999999999992</c:v>
                </c:pt>
                <c:pt idx="4">
                  <c:v>9.43</c:v>
                </c:pt>
              </c:numCache>
            </c:numRef>
          </c:val>
          <c:extLst>
            <c:ext xmlns:c16="http://schemas.microsoft.com/office/drawing/2014/chart" uri="{C3380CC4-5D6E-409C-BE32-E72D297353CC}">
              <c16:uniqueId val="{00000000-073E-47DC-93CE-47234370FF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17.68</c:v>
                </c:pt>
                <c:pt idx="1">
                  <c:v>19.79</c:v>
                </c:pt>
                <c:pt idx="2">
                  <c:v>15.94</c:v>
                </c:pt>
                <c:pt idx="3">
                  <c:v>17.940000000000001</c:v>
                </c:pt>
                <c:pt idx="4">
                  <c:v>21.29</c:v>
                </c:pt>
              </c:numCache>
            </c:numRef>
          </c:val>
          <c:extLst>
            <c:ext xmlns:c16="http://schemas.microsoft.com/office/drawing/2014/chart" uri="{C3380CC4-5D6E-409C-BE32-E72D297353CC}">
              <c16:uniqueId val="{00000001-073E-47DC-93CE-47234370FF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-0.83</c:v>
                </c:pt>
                <c:pt idx="1">
                  <c:v>2.48</c:v>
                </c:pt>
                <c:pt idx="2">
                  <c:v>-3.11</c:v>
                </c:pt>
                <c:pt idx="3">
                  <c:v>4.38</c:v>
                </c:pt>
                <c:pt idx="4">
                  <c:v>5.2</c:v>
                </c:pt>
              </c:numCache>
            </c:numRef>
          </c:val>
          <c:smooth val="0"/>
          <c:extLst>
            <c:ext xmlns:c16="http://schemas.microsoft.com/office/drawing/2014/chart" uri="{C3380CC4-5D6E-409C-BE32-E72D297353CC}">
              <c16:uniqueId val="{00000002-073E-47DC-93CE-47234370FF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0.05</c:v>
                </c:pt>
                <c:pt idx="4">
                  <c:v>#N/A</c:v>
                </c:pt>
                <c:pt idx="5">
                  <c:v>0.04</c:v>
                </c:pt>
                <c:pt idx="6">
                  <c:v>#N/A</c:v>
                </c:pt>
                <c:pt idx="7">
                  <c:v>0.02</c:v>
                </c:pt>
                <c:pt idx="8">
                  <c:v>#N/A</c:v>
                </c:pt>
                <c:pt idx="9">
                  <c:v>0.08</c:v>
                </c:pt>
              </c:numCache>
            </c:numRef>
          </c:val>
          <c:extLst>
            <c:ext xmlns:c16="http://schemas.microsoft.com/office/drawing/2014/chart" uri="{C3380CC4-5D6E-409C-BE32-E72D297353CC}">
              <c16:uniqueId val="{00000000-776B-4369-B2E5-9EF757E63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0.18</c:v>
                </c:pt>
                <c:pt idx="7">
                  <c:v>#N/A</c:v>
                </c:pt>
                <c:pt idx="8">
                  <c:v>0</c:v>
                </c:pt>
                <c:pt idx="9">
                  <c:v>0</c:v>
                </c:pt>
              </c:numCache>
            </c:numRef>
          </c:val>
          <c:extLst>
            <c:ext xmlns:c16="http://schemas.microsoft.com/office/drawing/2014/chart" uri="{C3380CC4-5D6E-409C-BE32-E72D297353CC}">
              <c16:uniqueId val="{00000001-776B-4369-B2E5-9EF757E6393F}"/>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0.05</c:v>
                </c:pt>
                <c:pt idx="8">
                  <c:v>#N/A</c:v>
                </c:pt>
                <c:pt idx="9">
                  <c:v>0.02</c:v>
                </c:pt>
              </c:numCache>
            </c:numRef>
          </c:val>
          <c:extLst>
            <c:ext xmlns:c16="http://schemas.microsoft.com/office/drawing/2014/chart" uri="{C3380CC4-5D6E-409C-BE32-E72D297353CC}">
              <c16:uniqueId val="{00000002-776B-4369-B2E5-9EF757E6393F}"/>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0.3</c:v>
                </c:pt>
                <c:pt idx="4">
                  <c:v>#N/A</c:v>
                </c:pt>
                <c:pt idx="5">
                  <c:v>0.22</c:v>
                </c:pt>
                <c:pt idx="6">
                  <c:v>#N/A</c:v>
                </c:pt>
                <c:pt idx="7">
                  <c:v>0.57999999999999996</c:v>
                </c:pt>
                <c:pt idx="8">
                  <c:v>#N/A</c:v>
                </c:pt>
                <c:pt idx="9">
                  <c:v>0.54</c:v>
                </c:pt>
              </c:numCache>
            </c:numRef>
          </c:val>
          <c:extLst>
            <c:ext xmlns:c16="http://schemas.microsoft.com/office/drawing/2014/chart" uri="{C3380CC4-5D6E-409C-BE32-E72D297353CC}">
              <c16:uniqueId val="{00000003-776B-4369-B2E5-9EF757E6393F}"/>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0.09</c:v>
                </c:pt>
                <c:pt idx="8">
                  <c:v>#N/A</c:v>
                </c:pt>
                <c:pt idx="9">
                  <c:v>0.54</c:v>
                </c:pt>
              </c:numCache>
            </c:numRef>
          </c:val>
          <c:extLst>
            <c:ext xmlns:c16="http://schemas.microsoft.com/office/drawing/2014/chart" uri="{C3380CC4-5D6E-409C-BE32-E72D297353CC}">
              <c16:uniqueId val="{00000004-776B-4369-B2E5-9EF757E6393F}"/>
            </c:ext>
          </c:extLst>
        </c:ser>
        <c:ser>
          <c:idx val="5"/>
          <c:order val="5"/>
          <c:tx>
            <c:strRef>
              <c:f>データシート!$A$32</c:f>
              <c:strCache>
                <c:ptCount val="1"/>
                <c:pt idx="0">
                  <c:v>熱海温泉事業特別会計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0.75</c:v>
                </c:pt>
                <c:pt idx="4">
                  <c:v>#N/A</c:v>
                </c:pt>
                <c:pt idx="5">
                  <c:v>0.79</c:v>
                </c:pt>
                <c:pt idx="6">
                  <c:v>#N/A</c:v>
                </c:pt>
                <c:pt idx="7">
                  <c:v>0.79</c:v>
                </c:pt>
                <c:pt idx="8">
                  <c:v>#N/A</c:v>
                </c:pt>
                <c:pt idx="9">
                  <c:v>0.76</c:v>
                </c:pt>
              </c:numCache>
            </c:numRef>
          </c:val>
          <c:extLst>
            <c:ext xmlns:c16="http://schemas.microsoft.com/office/drawing/2014/chart" uri="{C3380CC4-5D6E-409C-BE32-E72D297353CC}">
              <c16:uniqueId val="{00000005-776B-4369-B2E5-9EF757E6393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1.68</c:v>
                </c:pt>
                <c:pt idx="2">
                  <c:v>#N/A</c:v>
                </c:pt>
                <c:pt idx="3">
                  <c:v>0.33</c:v>
                </c:pt>
                <c:pt idx="4">
                  <c:v>#N/A</c:v>
                </c:pt>
                <c:pt idx="5">
                  <c:v>0.6</c:v>
                </c:pt>
                <c:pt idx="6">
                  <c:v>#N/A</c:v>
                </c:pt>
                <c:pt idx="7">
                  <c:v>1.1499999999999999</c:v>
                </c:pt>
                <c:pt idx="8">
                  <c:v>#N/A</c:v>
                </c:pt>
                <c:pt idx="9">
                  <c:v>1.0900000000000001</c:v>
                </c:pt>
              </c:numCache>
            </c:numRef>
          </c:val>
          <c:extLst>
            <c:ext xmlns:c16="http://schemas.microsoft.com/office/drawing/2014/chart" uri="{C3380CC4-5D6E-409C-BE32-E72D297353CC}">
              <c16:uniqueId val="{00000006-776B-4369-B2E5-9EF757E639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0.42</c:v>
                </c:pt>
                <c:pt idx="2">
                  <c:v>#N/A</c:v>
                </c:pt>
                <c:pt idx="3">
                  <c:v>1.1299999999999999</c:v>
                </c:pt>
                <c:pt idx="4">
                  <c:v>#N/A</c:v>
                </c:pt>
                <c:pt idx="5">
                  <c:v>0.75</c:v>
                </c:pt>
                <c:pt idx="6">
                  <c:v>#N/A</c:v>
                </c:pt>
                <c:pt idx="7">
                  <c:v>0.89</c:v>
                </c:pt>
                <c:pt idx="8">
                  <c:v>#N/A</c:v>
                </c:pt>
                <c:pt idx="9">
                  <c:v>1.1100000000000001</c:v>
                </c:pt>
              </c:numCache>
            </c:numRef>
          </c:val>
          <c:extLst>
            <c:ext xmlns:c16="http://schemas.microsoft.com/office/drawing/2014/chart" uri="{C3380CC4-5D6E-409C-BE32-E72D297353CC}">
              <c16:uniqueId val="{00000007-776B-4369-B2E5-9EF757E639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5.74</c:v>
                </c:pt>
                <c:pt idx="2">
                  <c:v>#N/A</c:v>
                </c:pt>
                <c:pt idx="3">
                  <c:v>5.79</c:v>
                </c:pt>
                <c:pt idx="4">
                  <c:v>#N/A</c:v>
                </c:pt>
                <c:pt idx="5">
                  <c:v>6.75</c:v>
                </c:pt>
                <c:pt idx="6">
                  <c:v>#N/A</c:v>
                </c:pt>
                <c:pt idx="7">
                  <c:v>8.6300000000000008</c:v>
                </c:pt>
                <c:pt idx="8">
                  <c:v>#N/A</c:v>
                </c:pt>
                <c:pt idx="9">
                  <c:v>9.4499999999999993</c:v>
                </c:pt>
              </c:numCache>
            </c:numRef>
          </c:val>
          <c:extLst>
            <c:ext xmlns:c16="http://schemas.microsoft.com/office/drawing/2014/chart" uri="{C3380CC4-5D6E-409C-BE32-E72D297353CC}">
              <c16:uniqueId val="{00000008-776B-4369-B2E5-9EF757E639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14.88</c:v>
                </c:pt>
                <c:pt idx="2">
                  <c:v>#N/A</c:v>
                </c:pt>
                <c:pt idx="3">
                  <c:v>14.81</c:v>
                </c:pt>
                <c:pt idx="4">
                  <c:v>#N/A</c:v>
                </c:pt>
                <c:pt idx="5">
                  <c:v>15.82</c:v>
                </c:pt>
                <c:pt idx="6">
                  <c:v>#N/A</c:v>
                </c:pt>
                <c:pt idx="7">
                  <c:v>16.16</c:v>
                </c:pt>
                <c:pt idx="8">
                  <c:v>#N/A</c:v>
                </c:pt>
                <c:pt idx="9">
                  <c:v>15.6</c:v>
                </c:pt>
              </c:numCache>
            </c:numRef>
          </c:val>
          <c:extLst>
            <c:ext xmlns:c16="http://schemas.microsoft.com/office/drawing/2014/chart" uri="{C3380CC4-5D6E-409C-BE32-E72D297353CC}">
              <c16:uniqueId val="{00000009-776B-4369-B2E5-9EF757E63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11687</c:v>
                </c:pt>
                <c:pt idx="5">
                  <c:v>11958</c:v>
                </c:pt>
                <c:pt idx="8">
                  <c:v>11858</c:v>
                </c:pt>
                <c:pt idx="11">
                  <c:v>11745</c:v>
                </c:pt>
                <c:pt idx="14">
                  <c:v>11607</c:v>
                </c:pt>
              </c:numCache>
            </c:numRef>
          </c:val>
          <c:extLst>
            <c:ext xmlns:c16="http://schemas.microsoft.com/office/drawing/2014/chart" uri="{C3380CC4-5D6E-409C-BE32-E72D297353CC}">
              <c16:uniqueId val="{00000000-4AA7-4635-B999-E754BAC3D4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A7-4635-B999-E754BAC3D4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240</c:v>
                </c:pt>
                <c:pt idx="3">
                  <c:v>266</c:v>
                </c:pt>
                <c:pt idx="6">
                  <c:v>66</c:v>
                </c:pt>
                <c:pt idx="9">
                  <c:v>64</c:v>
                </c:pt>
                <c:pt idx="12">
                  <c:v>94</c:v>
                </c:pt>
              </c:numCache>
            </c:numRef>
          </c:val>
          <c:extLst>
            <c:ext xmlns:c16="http://schemas.microsoft.com/office/drawing/2014/chart" uri="{C3380CC4-5D6E-409C-BE32-E72D297353CC}">
              <c16:uniqueId val="{00000002-4AA7-4635-B999-E754BAC3D4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109</c:v>
                </c:pt>
                <c:pt idx="3">
                  <c:v>128</c:v>
                </c:pt>
                <c:pt idx="6">
                  <c:v>142</c:v>
                </c:pt>
                <c:pt idx="9">
                  <c:v>152</c:v>
                </c:pt>
                <c:pt idx="12">
                  <c:v>138</c:v>
                </c:pt>
              </c:numCache>
            </c:numRef>
          </c:val>
          <c:extLst>
            <c:ext xmlns:c16="http://schemas.microsoft.com/office/drawing/2014/chart" uri="{C3380CC4-5D6E-409C-BE32-E72D297353CC}">
              <c16:uniqueId val="{00000003-4AA7-4635-B999-E754BAC3D4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4326</c:v>
                </c:pt>
                <c:pt idx="3">
                  <c:v>3897</c:v>
                </c:pt>
                <c:pt idx="6">
                  <c:v>4489</c:v>
                </c:pt>
                <c:pt idx="9">
                  <c:v>3790</c:v>
                </c:pt>
                <c:pt idx="12">
                  <c:v>3840</c:v>
                </c:pt>
              </c:numCache>
            </c:numRef>
          </c:val>
          <c:extLst>
            <c:ext xmlns:c16="http://schemas.microsoft.com/office/drawing/2014/chart" uri="{C3380CC4-5D6E-409C-BE32-E72D297353CC}">
              <c16:uniqueId val="{00000004-4AA7-4635-B999-E754BAC3D4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7-4635-B999-E754BAC3D4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A7-4635-B999-E754BAC3D4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10091</c:v>
                </c:pt>
                <c:pt idx="3">
                  <c:v>9857</c:v>
                </c:pt>
                <c:pt idx="6">
                  <c:v>9459</c:v>
                </c:pt>
                <c:pt idx="9">
                  <c:v>9147</c:v>
                </c:pt>
                <c:pt idx="12">
                  <c:v>8887</c:v>
                </c:pt>
              </c:numCache>
            </c:numRef>
          </c:val>
          <c:extLst>
            <c:ext xmlns:c16="http://schemas.microsoft.com/office/drawing/2014/chart" uri="{C3380CC4-5D6E-409C-BE32-E72D297353CC}">
              <c16:uniqueId val="{00000007-4AA7-4635-B999-E754BAC3D4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3079</c:v>
                </c:pt>
                <c:pt idx="2">
                  <c:v>#N/A</c:v>
                </c:pt>
                <c:pt idx="3">
                  <c:v>#N/A</c:v>
                </c:pt>
                <c:pt idx="4">
                  <c:v>2190</c:v>
                </c:pt>
                <c:pt idx="5">
                  <c:v>#N/A</c:v>
                </c:pt>
                <c:pt idx="6">
                  <c:v>#N/A</c:v>
                </c:pt>
                <c:pt idx="7">
                  <c:v>2298</c:v>
                </c:pt>
                <c:pt idx="8">
                  <c:v>#N/A</c:v>
                </c:pt>
                <c:pt idx="9">
                  <c:v>#N/A</c:v>
                </c:pt>
                <c:pt idx="10">
                  <c:v>1408</c:v>
                </c:pt>
                <c:pt idx="11">
                  <c:v>#N/A</c:v>
                </c:pt>
                <c:pt idx="12">
                  <c:v>#N/A</c:v>
                </c:pt>
                <c:pt idx="13">
                  <c:v>1352</c:v>
                </c:pt>
                <c:pt idx="14">
                  <c:v>#N/A</c:v>
                </c:pt>
              </c:numCache>
            </c:numRef>
          </c:val>
          <c:smooth val="0"/>
          <c:extLst>
            <c:ext xmlns:c16="http://schemas.microsoft.com/office/drawing/2014/chart" uri="{C3380CC4-5D6E-409C-BE32-E72D297353CC}">
              <c16:uniqueId val="{00000008-4AA7-4635-B999-E754BAC3D4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107078</c:v>
                </c:pt>
                <c:pt idx="5">
                  <c:v>104930</c:v>
                </c:pt>
                <c:pt idx="8">
                  <c:v>103215</c:v>
                </c:pt>
                <c:pt idx="11">
                  <c:v>105436</c:v>
                </c:pt>
                <c:pt idx="14">
                  <c:v>105576</c:v>
                </c:pt>
              </c:numCache>
            </c:numRef>
          </c:val>
          <c:extLst>
            <c:ext xmlns:c16="http://schemas.microsoft.com/office/drawing/2014/chart" uri="{C3380CC4-5D6E-409C-BE32-E72D297353CC}">
              <c16:uniqueId val="{00000000-156C-4748-9427-D030B7FEA6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15268</c:v>
                </c:pt>
                <c:pt idx="5">
                  <c:v>16252</c:v>
                </c:pt>
                <c:pt idx="8">
                  <c:v>18557</c:v>
                </c:pt>
                <c:pt idx="11">
                  <c:v>21150</c:v>
                </c:pt>
                <c:pt idx="14">
                  <c:v>29977</c:v>
                </c:pt>
              </c:numCache>
            </c:numRef>
          </c:val>
          <c:extLst>
            <c:ext xmlns:c16="http://schemas.microsoft.com/office/drawing/2014/chart" uri="{C3380CC4-5D6E-409C-BE32-E72D297353CC}">
              <c16:uniqueId val="{00000001-156C-4748-9427-D030B7FEA6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26780</c:v>
                </c:pt>
                <c:pt idx="5">
                  <c:v>29114</c:v>
                </c:pt>
                <c:pt idx="8">
                  <c:v>25247</c:v>
                </c:pt>
                <c:pt idx="11">
                  <c:v>25953</c:v>
                </c:pt>
                <c:pt idx="14">
                  <c:v>31081</c:v>
                </c:pt>
              </c:numCache>
            </c:numRef>
          </c:val>
          <c:extLst>
            <c:ext xmlns:c16="http://schemas.microsoft.com/office/drawing/2014/chart" uri="{C3380CC4-5D6E-409C-BE32-E72D297353CC}">
              <c16:uniqueId val="{00000002-156C-4748-9427-D030B7FEA6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6C-4748-9427-D030B7FEA6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6C-4748-9427-D030B7FEA6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6C-4748-9427-D030B7FEA6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15505</c:v>
                </c:pt>
                <c:pt idx="3">
                  <c:v>14965</c:v>
                </c:pt>
                <c:pt idx="6">
                  <c:v>14951</c:v>
                </c:pt>
                <c:pt idx="9">
                  <c:v>15137</c:v>
                </c:pt>
                <c:pt idx="12">
                  <c:v>15054</c:v>
                </c:pt>
              </c:numCache>
            </c:numRef>
          </c:val>
          <c:extLst>
            <c:ext xmlns:c16="http://schemas.microsoft.com/office/drawing/2014/chart" uri="{C3380CC4-5D6E-409C-BE32-E72D297353CC}">
              <c16:uniqueId val="{00000006-156C-4748-9427-D030B7FEA6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654</c:v>
                </c:pt>
                <c:pt idx="3">
                  <c:v>617</c:v>
                </c:pt>
                <c:pt idx="6">
                  <c:v>543</c:v>
                </c:pt>
                <c:pt idx="9">
                  <c:v>437</c:v>
                </c:pt>
                <c:pt idx="12">
                  <c:v>422</c:v>
                </c:pt>
              </c:numCache>
            </c:numRef>
          </c:val>
          <c:extLst>
            <c:ext xmlns:c16="http://schemas.microsoft.com/office/drawing/2014/chart" uri="{C3380CC4-5D6E-409C-BE32-E72D297353CC}">
              <c16:uniqueId val="{00000007-156C-4748-9427-D030B7FEA6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36727</c:v>
                </c:pt>
                <c:pt idx="3">
                  <c:v>35239</c:v>
                </c:pt>
                <c:pt idx="6">
                  <c:v>34631</c:v>
                </c:pt>
                <c:pt idx="9">
                  <c:v>47626</c:v>
                </c:pt>
                <c:pt idx="12">
                  <c:v>49954</c:v>
                </c:pt>
              </c:numCache>
            </c:numRef>
          </c:val>
          <c:extLst>
            <c:ext xmlns:c16="http://schemas.microsoft.com/office/drawing/2014/chart" uri="{C3380CC4-5D6E-409C-BE32-E72D297353CC}">
              <c16:uniqueId val="{00000008-156C-4748-9427-D030B7FEA6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1725</c:v>
                </c:pt>
                <c:pt idx="3">
                  <c:v>463</c:v>
                </c:pt>
                <c:pt idx="6">
                  <c:v>411</c:v>
                </c:pt>
                <c:pt idx="9">
                  <c:v>351</c:v>
                </c:pt>
                <c:pt idx="12">
                  <c:v>292</c:v>
                </c:pt>
              </c:numCache>
            </c:numRef>
          </c:val>
          <c:extLst>
            <c:ext xmlns:c16="http://schemas.microsoft.com/office/drawing/2014/chart" uri="{C3380CC4-5D6E-409C-BE32-E72D297353CC}">
              <c16:uniqueId val="{00000009-156C-4748-9427-D030B7FEA6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85251</c:v>
                </c:pt>
                <c:pt idx="3">
                  <c:v>82740</c:v>
                </c:pt>
                <c:pt idx="6">
                  <c:v>80937</c:v>
                </c:pt>
                <c:pt idx="9">
                  <c:v>83949</c:v>
                </c:pt>
                <c:pt idx="12">
                  <c:v>89094</c:v>
                </c:pt>
              </c:numCache>
            </c:numRef>
          </c:val>
          <c:extLst>
            <c:ext xmlns:c16="http://schemas.microsoft.com/office/drawing/2014/chart" uri="{C3380CC4-5D6E-409C-BE32-E72D297353CC}">
              <c16:uniqueId val="{0000000A-156C-4748-9427-D030B7FEA6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6C-4748-9427-D030B7FEA6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10931</c:v>
                </c:pt>
                <c:pt idx="1">
                  <c:v>12611</c:v>
                </c:pt>
                <c:pt idx="2">
                  <c:v>15581</c:v>
                </c:pt>
              </c:numCache>
            </c:numRef>
          </c:val>
          <c:extLst>
            <c:ext xmlns:c16="http://schemas.microsoft.com/office/drawing/2014/chart" uri="{C3380CC4-5D6E-409C-BE32-E72D297353CC}">
              <c16:uniqueId val="{00000000-2F48-49C9-8142-28F0C1DE7A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1804</c:v>
                </c:pt>
              </c:numCache>
            </c:numRef>
          </c:val>
          <c:extLst>
            <c:ext xmlns:c16="http://schemas.microsoft.com/office/drawing/2014/chart" uri="{C3380CC4-5D6E-409C-BE32-E72D297353CC}">
              <c16:uniqueId val="{00000001-2F48-49C9-8142-28F0C1DE7A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10159</c:v>
                </c:pt>
                <c:pt idx="1">
                  <c:v>9183</c:v>
                </c:pt>
                <c:pt idx="2">
                  <c:v>10057</c:v>
                </c:pt>
              </c:numCache>
            </c:numRef>
          </c:val>
          <c:extLst>
            <c:ext xmlns:c16="http://schemas.microsoft.com/office/drawing/2014/chart" uri="{C3380CC4-5D6E-409C-BE32-E72D297353CC}">
              <c16:uniqueId val="{00000002-2F48-49C9-8142-28F0C1DE7A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{50F28E37-78C1-4D3C-B4A3-0A869E1DCBD1}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67-457F-BFFF-838F21FC46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{871AFCC2-283D-48A8-860E-C40E6DCBCB34}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67-457F-BFFF-838F21FC46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{A231B225-D42F-4E20-8316-47E3451BEA6A}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67-457F-BFFF-838F21FC46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{631AAD3D-B539-4876-AAA4-672306711E01}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67-457F-BFFF-838F21FC46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{0DDA82A5-3485-426F-A9B5-56D89EB58447}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67-457F-BFFF-838F21FC46D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{65159E34-0160-4938-8CF1-C118FE2931C5}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67-457F-BFFF-838F21FC46D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{49BFBDDA-96DA-412C-AFE9-49B3E7F91E95}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67-457F-BFFF-838F21FC46D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{CAB9C932-78B0-41D1-A316-DBC3DA35142F}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67-457F-BFFF-838F21FC46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{6B779B72-FBE9-4BA9-8709-3970C8615274}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67-457F-BFFF-838F21FC4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51.9</c:v>
                </c:pt>
                <c:pt idx="16">
                  <c:v>53.7</c:v>
                </c:pt>
                <c:pt idx="24">
                  <c:v>55.2</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67-457F-BFFF-838F21FC46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{3C6CDE5B-E7AC-4E68-BBF2-27A77EFD9A8A}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67-457F-BFFF-838F21FC46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{619F95DB-0F0D-4679-8DBE-801599FFDBDD}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67-457F-BFFF-838F21FC46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{3EA856BB-2E17-46A3-825B-105ADD5176C6}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67-457F-BFFF-838F21FC46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{65ED77C2-E409-4FD7-8412-A80A9C58EB8C}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67-457F-BFFF-838F21FC46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{25724C4A-C3DB-4CB3-99E8-C57A916A4941}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67-457F-BFFF-838F21FC46D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{9895A039-25DC-4FAA-B4E5-534A742445D2}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67-457F-BFFF-838F21FC46D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{1D1764EA-F58B-4ADB-92D2-73F84CFA55F0}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67-457F-BFFF-838F21FC46D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{71A8B405-AFD3-4A95-9FBB-24CC26BCA919}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67-457F-BFFF-838F21FC46D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{B4960739-DE07-4F40-B1EA-C6FBB1818690}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67-457F-BFFF-838F21FC4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067-457F-BFFF-838F21FC46D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{8C33285D-DA84-4E21-AF4F-3FE20201DA4A}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20-4822-8246-9EBAB6EF0D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{3336F6A2-05D1-405E-A72B-1CB5BF951854}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20-4822-8246-9EBAB6EF0D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{848A44C7-E8DE-4933-B507-CCF61AEB7614}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20-4822-8246-9EBAB6EF0D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{ACA76B6E-9844-4503-B7B0-4F4B98322307}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20-4822-8246-9EBAB6EF0D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{268A742F-C075-480A-BE72-22FB0838F5EF}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20-4822-8246-9EBAB6EF0D8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{3AA9FE53-8D80-41E5-8030-FA161AF081E5}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20-4822-8246-9EBAB6EF0D8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{C2E2677E-1698-4159-AC45-51623233BDA6}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20-4822-8246-9EBAB6EF0D8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{FF2423F3-6512-4820-B1BF-F2301975F2A7}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20-4822-8246-9EBAB6EF0D8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{11FD2C64-AF0C-44BB-9820-4A90C949E7BA}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20-4822-8246-9EBAB6EF0D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c:v>
                </c:pt>
                <c:pt idx="16">
                  <c:v>4.3</c:v>
                </c:pt>
                <c:pt idx="24">
                  <c:v>3.2</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20-4822-8246-9EBAB6EF0D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{1AB4A7F4-2345-4602-85BA-6848B57231E1}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20-4822-8246-9EBAB6EF0D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{46768FD5-9735-40B8-8185-C98437861576}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20-4822-8246-9EBAB6EF0D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{99B50EB6-FE08-483B-9D6C-2D167C07C584}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20-4822-8246-9EBAB6EF0D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{20CB1FC7-6D8A-4401-9390-E2A1FF738691}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20-4822-8246-9EBAB6EF0D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{3DB951E4-1495-4330-B95B-C575F153F909}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20-4822-8246-9EBAB6EF0D8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{16ABADFB-C80A-49E1-BFC2-8FFC0C33C3CC}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20-4822-8246-9EBAB6EF0D8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{E8AD2D12-88D5-40EC-A283-1E58ECBA9993}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20-4822-8246-9EBAB6EF0D8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{6AB37FB6-7255-4B56-BAB3-3217C56F0A0E}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20-4822-8246-9EBAB6EF0D8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{7DA4F49C-D320-44DC-8275-25B3E1DEB7E3}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20-4822-8246-9EBAB6EF0D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520-4822-8246-9EBAB6EF0D8E}"/>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類似団体の平均を上回っており、前年度より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分子となる基準財政収入額の減によるものが主な要因であるが、これは、新型コロナウイルス感染症に伴う景気下押し等により税収が減少したためである。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今後も社会保障関係経費が増加することが見込まれるため、自主財源の確保に努めるとともに、歳出の徹底した経費削減を図り、健全な財政運営に努めていく。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類似団体の平均を下回っており、前年度より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これは、歳入において普通交付税の臨時経済対策費や、新型コロナウイルス感染症対策地方税減収補てん特別交付金の新設等に伴う経常一般財源の大幅な増加が主な要因である。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扶助費が増加傾向にあることから、市税収納率の向上等による更なる歳入の確保に努めるとともに、事務のカイゼンによる効率化、民間活力の導入及び維持補修費の平準化等により歳出全般にわたる経費削減に努め、引き続き経常収支比率</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％を超えないことを目標とする。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61</xdr:row>
      <xdr:rowOff>127423</xdr:rowOff>
    </xdr:to>
    <xdr:cxnSp macro="">
      <xdr:nvCxnSpPr>
        <xdr:cNvPr id="134" name="直線コネクタ 133"/>
        <xdr:cNvCxnSpPr/>
      </xdr:nvCxnSpPr>
      <xdr:spPr>
        <a:xfrm flipV="1">
          <a:off x="4114800" y="10014796"/>
          <a:ext cx="8382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36406</xdr:rowOff>
    </xdr:to>
    <xdr:cxnSp macro="">
      <xdr:nvCxnSpPr>
        <xdr:cNvPr id="137" name="直線コネクタ 136"/>
        <xdr:cNvCxnSpPr/>
      </xdr:nvCxnSpPr>
      <xdr:spPr>
        <a:xfrm flipV="1">
          <a:off x="3225800" y="105858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36406</xdr:rowOff>
    </xdr:to>
    <xdr:cxnSp macro="">
      <xdr:nvCxnSpPr>
        <xdr:cNvPr id="140" name="直線コネクタ 139"/>
        <xdr:cNvCxnSpPr/>
      </xdr:nvCxnSpPr>
      <xdr:spPr>
        <a:xfrm>
          <a:off x="2336800" y="1065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41910</xdr:rowOff>
    </xdr:to>
    <xdr:cxnSp macro="">
      <xdr:nvCxnSpPr>
        <xdr:cNvPr id="143" name="直線コネクタ 142"/>
        <xdr:cNvCxnSpPr/>
      </xdr:nvCxnSpPr>
      <xdr:spPr>
        <a:xfrm flipV="1">
          <a:off x="1447800" y="106582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53" name="楕円 152"/>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4" name="財政構造の弾力性該当値テキスト"/>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7" name="楕円 156"/>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8" name="テキスト ボックス 157"/>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9" name="楕円 158"/>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60" name="テキスト ボックス 159"/>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2" name="テキスト ボックス 161"/>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％程度上昇しており、類似団体平均を上回る水準となっている。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これは、福島県沖地震の被害による被災家屋等解体撤去事業に係る物件費の増加等が主な要因となっているが、人件費については、類似団体とほぼ同水準となっている。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今後も適正な定員管理及び行財政改革の推進により経費の適正な執行に努めていく。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98361</xdr:rowOff>
    </xdr:from>
    <xdr:to>
      <xdr:col>23</xdr:col>
      <xdr:colOff>133350</xdr:colOff>
      <xdr:row>84</xdr:row>
      <xdr:rowOff>123651</xdr:rowOff>
    </xdr:to>
    <xdr:cxnSp macro="">
      <xdr:nvCxnSpPr>
        <xdr:cNvPr id="197" name="直線コネクタ 196"/>
        <xdr:cNvCxnSpPr/>
      </xdr:nvCxnSpPr>
      <xdr:spPr>
        <a:xfrm>
          <a:off x="4114800" y="14328711"/>
          <a:ext cx="838200" cy="1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154994</xdr:rowOff>
    </xdr:from>
    <xdr:to>
      <xdr:col>19</xdr:col>
      <xdr:colOff>133350</xdr:colOff>
      <xdr:row>83</xdr:row>
      <xdr:rowOff>98361</xdr:rowOff>
    </xdr:to>
    <xdr:cxnSp macro="">
      <xdr:nvCxnSpPr>
        <xdr:cNvPr id="200" name="直線コネクタ 199"/>
        <xdr:cNvCxnSpPr/>
      </xdr:nvCxnSpPr>
      <xdr:spPr>
        <a:xfrm>
          <a:off x="3225800" y="14213894"/>
          <a:ext cx="889000" cy="1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140843</xdr:rowOff>
    </xdr:from>
    <xdr:to>
      <xdr:col>15</xdr:col>
      <xdr:colOff>82550</xdr:colOff>
      <xdr:row>82</xdr:row>
      <xdr:rowOff>154994</xdr:rowOff>
    </xdr:to>
    <xdr:cxnSp macro="">
      <xdr:nvCxnSpPr>
        <xdr:cNvPr id="203" name="直線コネクタ 202"/>
        <xdr:cNvCxnSpPr/>
      </xdr:nvCxnSpPr>
      <xdr:spPr>
        <a:xfrm>
          <a:off x="2336800" y="14028293"/>
          <a:ext cx="889000" cy="18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140843</xdr:rowOff>
    </xdr:from>
    <xdr:to>
      <xdr:col>11</xdr:col>
      <xdr:colOff>31750</xdr:colOff>
      <xdr:row>81</xdr:row>
      <xdr:rowOff>164612</xdr:rowOff>
    </xdr:to>
    <xdr:cxnSp macro="">
      <xdr:nvCxnSpPr>
        <xdr:cNvPr id="206" name="直線コネクタ 205"/>
        <xdr:cNvCxnSpPr/>
      </xdr:nvCxnSpPr>
      <xdr:spPr>
        <a:xfrm flipV="1">
          <a:off x="1447800" y="14028293"/>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72851</xdr:rowOff>
    </xdr:from>
    <xdr:to>
      <xdr:col>23</xdr:col>
      <xdr:colOff>184150</xdr:colOff>
      <xdr:row>85</xdr:row>
      <xdr:rowOff>3001</xdr:rowOff>
    </xdr:to>
    <xdr:sp macro="" textlink="">
      <xdr:nvSpPr>
        <xdr:cNvPr id="216" name="楕円 215"/>
        <xdr:cNvSpPr/>
      </xdr:nvSpPr>
      <xdr:spPr>
        <a:xfrm>
          <a:off x="4902200" y="14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44928</xdr:rowOff>
    </xdr:from>
    <xdr:ext cx="762000" cy="259045"/>
    <xdr:sp macro="" textlink="">
      <xdr:nvSpPr>
        <xdr:cNvPr id="217" name="人件費・物件費等の状況該当値テキスト"/>
        <xdr:cNvSpPr txBox="1"/>
      </xdr:nvSpPr>
      <xdr:spPr>
        <a:xfrm>
          <a:off x="5041900" y="144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47561</xdr:rowOff>
    </xdr:from>
    <xdr:to>
      <xdr:col>19</xdr:col>
      <xdr:colOff>184150</xdr:colOff>
      <xdr:row>83</xdr:row>
      <xdr:rowOff>149161</xdr:rowOff>
    </xdr:to>
    <xdr:sp macro="" textlink="">
      <xdr:nvSpPr>
        <xdr:cNvPr id="218" name="楕円 217"/>
        <xdr:cNvSpPr/>
      </xdr:nvSpPr>
      <xdr:spPr>
        <a:xfrm>
          <a:off x="4064000" y="142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133938</xdr:rowOff>
    </xdr:from>
    <xdr:ext cx="736600" cy="259045"/>
    <xdr:sp macro="" textlink="">
      <xdr:nvSpPr>
        <xdr:cNvPr id="219" name="テキスト ボックス 218"/>
        <xdr:cNvSpPr txBox="1"/>
      </xdr:nvSpPr>
      <xdr:spPr>
        <a:xfrm>
          <a:off x="3733800" y="1436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104194</xdr:rowOff>
    </xdr:from>
    <xdr:to>
      <xdr:col>15</xdr:col>
      <xdr:colOff>133350</xdr:colOff>
      <xdr:row>83</xdr:row>
      <xdr:rowOff>34344</xdr:rowOff>
    </xdr:to>
    <xdr:sp macro="" textlink="">
      <xdr:nvSpPr>
        <xdr:cNvPr id="220" name="楕円 219"/>
        <xdr:cNvSpPr/>
      </xdr:nvSpPr>
      <xdr:spPr>
        <a:xfrm>
          <a:off x="3175000" y="141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19121</xdr:rowOff>
    </xdr:from>
    <xdr:ext cx="762000" cy="259045"/>
    <xdr:sp macro="" textlink="">
      <xdr:nvSpPr>
        <xdr:cNvPr id="221" name="テキスト ボックス 220"/>
        <xdr:cNvSpPr txBox="1"/>
      </xdr:nvSpPr>
      <xdr:spPr>
        <a:xfrm>
          <a:off x="2844800" y="142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90043</xdr:rowOff>
    </xdr:from>
    <xdr:to>
      <xdr:col>11</xdr:col>
      <xdr:colOff>82550</xdr:colOff>
      <xdr:row>82</xdr:row>
      <xdr:rowOff>20193</xdr:rowOff>
    </xdr:to>
    <xdr:sp macro="" textlink="">
      <xdr:nvSpPr>
        <xdr:cNvPr id="222" name="楕円 221"/>
        <xdr:cNvSpPr/>
      </xdr:nvSpPr>
      <xdr:spPr>
        <a:xfrm>
          <a:off x="2286000" y="139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4970</xdr:rowOff>
    </xdr:from>
    <xdr:ext cx="762000" cy="259045"/>
    <xdr:sp macro="" textlink="">
      <xdr:nvSpPr>
        <xdr:cNvPr id="223" name="テキスト ボックス 222"/>
        <xdr:cNvSpPr txBox="1"/>
      </xdr:nvSpPr>
      <xdr:spPr>
        <a:xfrm>
          <a:off x="1955800" y="1406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113812</xdr:rowOff>
    </xdr:from>
    <xdr:to>
      <xdr:col>7</xdr:col>
      <xdr:colOff>31750</xdr:colOff>
      <xdr:row>82</xdr:row>
      <xdr:rowOff>43962</xdr:rowOff>
    </xdr:to>
    <xdr:sp macro="" textlink="">
      <xdr:nvSpPr>
        <xdr:cNvPr id="224" name="楕円 223"/>
        <xdr:cNvSpPr/>
      </xdr:nvSpPr>
      <xdr:spPr>
        <a:xfrm>
          <a:off x="1397000" y="14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28739</xdr:rowOff>
    </xdr:from>
    <xdr:ext cx="762000" cy="259045"/>
    <xdr:sp macro="" textlink="">
      <xdr:nvSpPr>
        <xdr:cNvPr id="225" name="テキスト ボックス 224"/>
        <xdr:cNvSpPr txBox="1"/>
      </xdr:nvSpPr>
      <xdr:spPr>
        <a:xfrm>
          <a:off x="1066800" y="1408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類似団体平均及び全国平均を上回っていることから、今後も福島県人事院勧告に準じた給与改定を行うとともに、より一層の給与適正化に努めていく。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1" name="直線コネクタ 260"/>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4" name="直線コネクタ 263"/>
        <xdr:cNvCxnSpPr/>
      </xdr:nvCxnSpPr>
      <xdr:spPr>
        <a:xfrm flipV="1">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7" name="直線コネクタ 266"/>
        <xdr:cNvCxnSpPr/>
      </xdr:nvCxnSpPr>
      <xdr:spPr>
        <a:xfrm flipV="1">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70" name="直線コネクタ 269"/>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類似団体平均及び全国平均を下回っているが、新型コロナウイルス感染症対応をはじめとする業務量の増加に伴い職員を増員した。</a:t>
          </a:r>
        </a:p>
        <a:p>
          <a:r>
            <a:rPr kumimoji="1" lang="ja-JP" altLang="en-US" sz="1300">
              <a:latin typeface="ＭＳ Ｐゴシック" panose="020B0600070205080204" pitchFamily="50" charset="-128"/>
              <a:ea typeface="ＭＳ Ｐゴシック" panose="020B0600070205080204" pitchFamily="50" charset="-128"/>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124460</xdr:rowOff>
    </xdr:to>
    <xdr:cxnSp macro="">
      <xdr:nvCxnSpPr>
        <xdr:cNvPr id="324" name="直線コネクタ 323"/>
        <xdr:cNvCxnSpPr/>
      </xdr:nvCxnSpPr>
      <xdr:spPr>
        <a:xfrm>
          <a:off x="16179800" y="102279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84244</xdr:rowOff>
    </xdr:from>
    <xdr:to>
      <xdr:col>77</xdr:col>
      <xdr:colOff>44450</xdr:colOff>
      <xdr:row>59</xdr:row>
      <xdr:rowOff>112395</xdr:rowOff>
    </xdr:to>
    <xdr:cxnSp macro="">
      <xdr:nvCxnSpPr>
        <xdr:cNvPr id="327" name="直線コネクタ 326"/>
        <xdr:cNvCxnSpPr/>
      </xdr:nvCxnSpPr>
      <xdr:spPr>
        <a:xfrm>
          <a:off x="15290800" y="101997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84244</xdr:rowOff>
    </xdr:to>
    <xdr:cxnSp macro="">
      <xdr:nvCxnSpPr>
        <xdr:cNvPr id="330" name="直線コネクタ 329"/>
        <xdr:cNvCxnSpPr/>
      </xdr:nvCxnSpPr>
      <xdr:spPr>
        <a:xfrm>
          <a:off x="14401800" y="101917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80221</xdr:rowOff>
    </xdr:to>
    <xdr:cxnSp macro="">
      <xdr:nvCxnSpPr>
        <xdr:cNvPr id="333" name="直線コネクタ 332"/>
        <xdr:cNvCxnSpPr/>
      </xdr:nvCxnSpPr>
      <xdr:spPr>
        <a:xfrm flipV="1">
          <a:off x="13512800" y="101917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3" name="楕円 342"/>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4"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5" name="楕円 344"/>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6" name="テキスト ボックス 345"/>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33444</xdr:rowOff>
    </xdr:from>
    <xdr:to>
      <xdr:col>73</xdr:col>
      <xdr:colOff>44450</xdr:colOff>
      <xdr:row>59</xdr:row>
      <xdr:rowOff>135044</xdr:rowOff>
    </xdr:to>
    <xdr:sp macro="" textlink="">
      <xdr:nvSpPr>
        <xdr:cNvPr id="347" name="楕円 346"/>
        <xdr:cNvSpPr/>
      </xdr:nvSpPr>
      <xdr:spPr>
        <a:xfrm>
          <a:off x="15240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145221</xdr:rowOff>
    </xdr:from>
    <xdr:ext cx="762000" cy="259045"/>
    <xdr:sp macro="" textlink="">
      <xdr:nvSpPr>
        <xdr:cNvPr id="348" name="テキスト ボックス 347"/>
        <xdr:cNvSpPr txBox="1"/>
      </xdr:nvSpPr>
      <xdr:spPr>
        <a:xfrm>
          <a:off x="14909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9" name="楕円 348"/>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50" name="テキスト ボックス 349"/>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29421</xdr:rowOff>
    </xdr:from>
    <xdr:to>
      <xdr:col>64</xdr:col>
      <xdr:colOff>152400</xdr:colOff>
      <xdr:row>59</xdr:row>
      <xdr:rowOff>131021</xdr:rowOff>
    </xdr:to>
    <xdr:sp macro="" textlink="">
      <xdr:nvSpPr>
        <xdr:cNvPr id="351" name="楕円 350"/>
        <xdr:cNvSpPr/>
      </xdr:nvSpPr>
      <xdr:spPr>
        <a:xfrm>
          <a:off x="13462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141198</xdr:rowOff>
    </xdr:from>
    <xdr:ext cx="762000" cy="259045"/>
    <xdr:sp macro="" textlink="">
      <xdr:nvSpPr>
        <xdr:cNvPr id="352" name="テキスト ボックス 351"/>
        <xdr:cNvSpPr txBox="1"/>
      </xdr:nvSpPr>
      <xdr:spPr>
        <a:xfrm>
          <a:off x="13131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類似団体及び全国平均を下回るとともに、前年度と比較して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これは、元利償還金の減少、臨時経済対策費及び臨時財政対策債償還基金費、並びに、臨時財政対策債の増加等によるものである。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今後も財政措置が見込まれる起債の活用や高利債の借換え等を積極的に行い、一定の水準を保てるよう努めていく。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138113</xdr:rowOff>
    </xdr:from>
    <xdr:to>
      <xdr:col>81</xdr:col>
      <xdr:colOff>44450</xdr:colOff>
      <xdr:row>39</xdr:row>
      <xdr:rowOff>16933</xdr:rowOff>
    </xdr:to>
    <xdr:cxnSp macro="">
      <xdr:nvCxnSpPr>
        <xdr:cNvPr id="389" name="直線コネクタ 388"/>
        <xdr:cNvCxnSpPr/>
      </xdr:nvCxnSpPr>
      <xdr:spPr>
        <a:xfrm flipV="1">
          <a:off x="16179800" y="665321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127529</xdr:rowOff>
    </xdr:to>
    <xdr:cxnSp macro="">
      <xdr:nvCxnSpPr>
        <xdr:cNvPr id="392" name="直線コネクタ 391"/>
        <xdr:cNvCxnSpPr/>
      </xdr:nvCxnSpPr>
      <xdr:spPr>
        <a:xfrm flipV="1">
          <a:off x="15290800" y="670348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127529</xdr:rowOff>
    </xdr:from>
    <xdr:to>
      <xdr:col>72</xdr:col>
      <xdr:colOff>203200</xdr:colOff>
      <xdr:row>40</xdr:row>
      <xdr:rowOff>26458</xdr:rowOff>
    </xdr:to>
    <xdr:cxnSp macro="">
      <xdr:nvCxnSpPr>
        <xdr:cNvPr id="395" name="直線コネクタ 394"/>
        <xdr:cNvCxnSpPr/>
      </xdr:nvCxnSpPr>
      <xdr:spPr>
        <a:xfrm flipV="1">
          <a:off x="14401800" y="68140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86783</xdr:rowOff>
    </xdr:to>
    <xdr:cxnSp macro="">
      <xdr:nvCxnSpPr>
        <xdr:cNvPr id="398" name="直線コネクタ 397"/>
        <xdr:cNvCxnSpPr/>
      </xdr:nvCxnSpPr>
      <xdr:spPr>
        <a:xfrm flipV="1">
          <a:off x="13512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87313</xdr:rowOff>
    </xdr:from>
    <xdr:to>
      <xdr:col>81</xdr:col>
      <xdr:colOff>95250</xdr:colOff>
      <xdr:row>39</xdr:row>
      <xdr:rowOff>17463</xdr:rowOff>
    </xdr:to>
    <xdr:sp macro="" textlink="">
      <xdr:nvSpPr>
        <xdr:cNvPr id="408" name="楕円 407"/>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103840</xdr:rowOff>
    </xdr:from>
    <xdr:ext cx="762000" cy="259045"/>
    <xdr:sp macro="" textlink="">
      <xdr:nvSpPr>
        <xdr:cNvPr id="409"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10" name="楕円 40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11" name="テキスト ボックス 41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76729</xdr:rowOff>
    </xdr:from>
    <xdr:to>
      <xdr:col>73</xdr:col>
      <xdr:colOff>44450</xdr:colOff>
      <xdr:row>40</xdr:row>
      <xdr:rowOff>6879</xdr:rowOff>
    </xdr:to>
    <xdr:sp macro="" textlink="">
      <xdr:nvSpPr>
        <xdr:cNvPr id="412" name="楕円 411"/>
        <xdr:cNvSpPr/>
      </xdr:nvSpPr>
      <xdr:spPr>
        <a:xfrm>
          <a:off x="15240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17056</xdr:rowOff>
    </xdr:from>
    <xdr:ext cx="762000" cy="259045"/>
    <xdr:sp macro="" textlink="">
      <xdr:nvSpPr>
        <xdr:cNvPr id="413" name="テキスト ボックス 412"/>
        <xdr:cNvSpPr txBox="1"/>
      </xdr:nvSpPr>
      <xdr:spPr>
        <a:xfrm>
          <a:off x="14909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4" name="楕円 413"/>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5" name="テキスト ボックス 414"/>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16" name="楕円 41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7" name="テキスト ボックス 416"/>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債務負担行為に基づく支出予定額の減少、並びに、充当可能基金及び充当可能特定歳入の増加等により、対前年比で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ポイント減少し、前年度に引き続き、将来負担は算出されない（マイナス値）結果となっている。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公共施設の長寿命化事業等、地方債現在高の増加、特定目的基金の取崩し等による将来負担比率の増加要因が見込まれるため、計画的な地方債償還と財源確保により将来負担比率の抑制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新型コロナウイルス感染症対応等により人件費の総額は前年度より増加した。</a:t>
          </a: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今後も、行財政改革への取り組みを通じて、定員及び給与の適正化に努めていく。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130810</xdr:rowOff>
    </xdr:to>
    <xdr:cxnSp macro="">
      <xdr:nvCxnSpPr>
        <xdr:cNvPr id="66" name="直線コネクタ 65"/>
        <xdr:cNvCxnSpPr/>
      </xdr:nvCxnSpPr>
      <xdr:spPr>
        <a:xfrm flipV="1">
          <a:off x="3987800" y="6024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130810</xdr:rowOff>
    </xdr:to>
    <xdr:cxnSp macro="">
      <xdr:nvCxnSpPr>
        <xdr:cNvPr id="69" name="直線コネクタ 68"/>
        <xdr:cNvCxnSpPr/>
      </xdr:nvCxnSpPr>
      <xdr:spPr>
        <a:xfrm>
          <a:off x="3098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54610</xdr:rowOff>
    </xdr:to>
    <xdr:cxnSp macro="">
      <xdr:nvCxnSpPr>
        <xdr:cNvPr id="72" name="直線コネクタ 71"/>
        <xdr:cNvCxnSpPr/>
      </xdr:nvCxnSpPr>
      <xdr:spPr>
        <a:xfrm>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54610</xdr:rowOff>
    </xdr:to>
    <xdr:cxnSp macro="">
      <xdr:nvCxnSpPr>
        <xdr:cNvPr id="75" name="直線コネクタ 74"/>
        <xdr:cNvCxnSpPr/>
      </xdr:nvCxnSpPr>
      <xdr:spPr>
        <a:xfrm flipV="1">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類似団体及び全国平均を上回っているが、前年度と比較して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退職者不補充による学校用務員等の民間委託を推進するなど、人件費等から物件費へのシフトに加え、福島県沖地震の被害による被災家屋等解体撤去事業の影響等により物件費の総額は増加した。</a:t>
          </a:r>
        </a:p>
        <a:p>
          <a:r>
            <a:rPr kumimoji="1" lang="ja-JP" altLang="en-US" sz="1200">
              <a:latin typeface="ＭＳ Ｐゴシック" panose="020B0600070205080204" pitchFamily="50" charset="-128"/>
              <a:ea typeface="ＭＳ Ｐゴシック" panose="020B0600070205080204" pitchFamily="50" charset="-128"/>
            </a:rPr>
            <a:t>　今後も、民間委託等の推進により上昇が見込まれるが、最少の経費で最大の効果を上げられるよう、費用対効果の向上に努めていく。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91621</xdr:rowOff>
    </xdr:to>
    <xdr:cxnSp macro="">
      <xdr:nvCxnSpPr>
        <xdr:cNvPr id="129" name="直線コネクタ 128"/>
        <xdr:cNvCxnSpPr/>
      </xdr:nvCxnSpPr>
      <xdr:spPr>
        <a:xfrm flipV="1">
          <a:off x="15671800" y="28647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83457</xdr:rowOff>
    </xdr:to>
    <xdr:cxnSp macro="">
      <xdr:nvCxnSpPr>
        <xdr:cNvPr id="132" name="直線コネクタ 131"/>
        <xdr:cNvCxnSpPr/>
      </xdr:nvCxnSpPr>
      <xdr:spPr>
        <a:xfrm flipV="1">
          <a:off x="14782800" y="3006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94343</xdr:rowOff>
    </xdr:to>
    <xdr:cxnSp macro="">
      <xdr:nvCxnSpPr>
        <xdr:cNvPr id="135" name="直線コネクタ 134"/>
        <xdr:cNvCxnSpPr/>
      </xdr:nvCxnSpPr>
      <xdr:spPr>
        <a:xfrm flipV="1">
          <a:off x="13893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137886</xdr:rowOff>
    </xdr:to>
    <xdr:cxnSp macro="">
      <xdr:nvCxnSpPr>
        <xdr:cNvPr id="138" name="直線コネクタ 137"/>
        <xdr:cNvCxnSpPr/>
      </xdr:nvCxnSpPr>
      <xdr:spPr>
        <a:xfrm flipV="1">
          <a:off x="13004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6" name="楕円 155"/>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7" name="テキスト ボックス 156"/>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子育て支援施策の増加等の影響により、扶助費の総額は前年度より増加した。</a:t>
          </a:r>
        </a:p>
        <a:p>
          <a:r>
            <a:rPr kumimoji="1" lang="ja-JP" altLang="en-US" sz="1300">
              <a:latin typeface="ＭＳ Ｐゴシック" panose="020B0600070205080204" pitchFamily="50" charset="-128"/>
              <a:ea typeface="ＭＳ Ｐゴシック" panose="020B0600070205080204" pitchFamily="50" charset="-128"/>
            </a:rPr>
            <a:t>　今後、高齢化の進展等により、扶助費の更なる増加が予想されるが、単独事業の見直しを図る等、引き続き適正な水準を保てるよう努めていく。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6350</xdr:rowOff>
    </xdr:to>
    <xdr:cxnSp macro="">
      <xdr:nvCxnSpPr>
        <xdr:cNvPr id="190" name="直線コネクタ 189"/>
        <xdr:cNvCxnSpPr/>
      </xdr:nvCxnSpPr>
      <xdr:spPr>
        <a:xfrm flipV="1">
          <a:off x="3987800" y="9359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6350</xdr:rowOff>
    </xdr:to>
    <xdr:cxnSp macro="">
      <xdr:nvCxnSpPr>
        <xdr:cNvPr id="193" name="直線コネクタ 192"/>
        <xdr:cNvCxnSpPr/>
      </xdr:nvCxnSpPr>
      <xdr:spPr>
        <a:xfrm>
          <a:off x="3098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114300</xdr:rowOff>
    </xdr:to>
    <xdr:cxnSp macro="">
      <xdr:nvCxnSpPr>
        <xdr:cNvPr id="196" name="直線コネクタ 195"/>
        <xdr:cNvCxnSpPr/>
      </xdr:nvCxnSpPr>
      <xdr:spPr>
        <a:xfrm>
          <a:off x="2209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101600</xdr:rowOff>
    </xdr:to>
    <xdr:cxnSp macro="">
      <xdr:nvCxnSpPr>
        <xdr:cNvPr id="199" name="直線コネクタ 198"/>
        <xdr:cNvCxnSpPr/>
      </xdr:nvCxnSpPr>
      <xdr:spPr>
        <a:xfrm flipV="1">
          <a:off x="1320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11" name="楕円 210"/>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2" name="テキスト ボックス 21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3" name="楕円 212"/>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4" name="テキスト ボックス 213"/>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5" name="楕円 214"/>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6" name="テキスト ボックス 215"/>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ポイント減少しているが、類似団体及び全国平均をやや上回っている。</a:t>
          </a:r>
        </a:p>
        <a:p>
          <a:r>
            <a:rPr kumimoji="1" lang="ja-JP" altLang="en-US" sz="1200">
              <a:latin typeface="ＭＳ Ｐゴシック" panose="020B0600070205080204" pitchFamily="50" charset="-128"/>
              <a:ea typeface="ＭＳ Ｐゴシック" panose="020B0600070205080204" pitchFamily="50" charset="-128"/>
            </a:rPr>
            <a:t>　これは、国民健康保険特別会計、介護保険特別会計、後期高齢者医療特別会計への繰出金が多額となっているためであるが、高齢化が進展していくことから、今後も増加要因となることが予想される。</a:t>
          </a:r>
        </a:p>
        <a:p>
          <a:r>
            <a:rPr kumimoji="1" lang="ja-JP" altLang="en-US" sz="1200">
              <a:latin typeface="ＭＳ Ｐゴシック" panose="020B0600070205080204" pitchFamily="50" charset="-128"/>
              <a:ea typeface="ＭＳ Ｐゴシック" panose="020B0600070205080204" pitchFamily="50" charset="-128"/>
            </a:rPr>
            <a:t>　今後は、各会計の収入確保及び経費節減を図り繰出金の抑制に努めるとともに、施設の老朽化に対応する維持補修費についても、公共施設等総合管理計画に基づき、引き続き最適化を図っていく。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31750</xdr:rowOff>
    </xdr:to>
    <xdr:cxnSp macro="">
      <xdr:nvCxnSpPr>
        <xdr:cNvPr id="251" name="直線コネクタ 250"/>
        <xdr:cNvCxnSpPr/>
      </xdr:nvCxnSpPr>
      <xdr:spPr>
        <a:xfrm flipV="1">
          <a:off x="15671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31750</xdr:rowOff>
    </xdr:to>
    <xdr:cxnSp macro="">
      <xdr:nvCxnSpPr>
        <xdr:cNvPr id="254" name="直線コネクタ 253"/>
        <xdr:cNvCxnSpPr/>
      </xdr:nvCxnSpPr>
      <xdr:spPr>
        <a:xfrm>
          <a:off x="14782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127000</xdr:rowOff>
    </xdr:to>
    <xdr:cxnSp macro="">
      <xdr:nvCxnSpPr>
        <xdr:cNvPr id="257" name="直線コネクタ 256"/>
        <xdr:cNvCxnSpPr/>
      </xdr:nvCxnSpPr>
      <xdr:spPr>
        <a:xfrm>
          <a:off x="13893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6350</xdr:rowOff>
    </xdr:to>
    <xdr:cxnSp macro="">
      <xdr:nvCxnSpPr>
        <xdr:cNvPr id="260" name="直線コネクタ 259"/>
        <xdr:cNvCxnSpPr/>
      </xdr:nvCxnSpPr>
      <xdr:spPr>
        <a:xfrm flipV="1">
          <a:off x="13004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6" name="楕円 275"/>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7" name="テキスト ボックス 276"/>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ポイント減少しており、類似団体平均を上回っているが、全国平均よりも下回った。</a:t>
          </a:r>
        </a:p>
        <a:p>
          <a:r>
            <a:rPr kumimoji="1" lang="ja-JP" altLang="en-US" sz="1200">
              <a:latin typeface="ＭＳ Ｐゴシック" panose="020B0600070205080204" pitchFamily="50" charset="-128"/>
              <a:ea typeface="ＭＳ Ｐゴシック" panose="020B0600070205080204" pitchFamily="50" charset="-128"/>
            </a:rPr>
            <a:t>　これは、新型コロナウイルス感染症の影響に伴う補助団体の事業縮小等が主な減少要因である。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今後も各補助金等の内容を精査し、補助額や補助率の見直しを検討する等、より一層の適正化・最適化に努めていく。</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58420</xdr:rowOff>
    </xdr:to>
    <xdr:cxnSp macro="">
      <xdr:nvCxnSpPr>
        <xdr:cNvPr id="310" name="直線コネクタ 309"/>
        <xdr:cNvCxnSpPr/>
      </xdr:nvCxnSpPr>
      <xdr:spPr>
        <a:xfrm flipV="1">
          <a:off x="15671800" y="61300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159004</xdr:rowOff>
    </xdr:to>
    <xdr:cxnSp macro="">
      <xdr:nvCxnSpPr>
        <xdr:cNvPr id="313" name="直線コネクタ 312"/>
        <xdr:cNvCxnSpPr/>
      </xdr:nvCxnSpPr>
      <xdr:spPr>
        <a:xfrm flipV="1">
          <a:off x="14782800" y="6230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159004</xdr:rowOff>
    </xdr:to>
    <xdr:cxnSp macro="">
      <xdr:nvCxnSpPr>
        <xdr:cNvPr id="316" name="直線コネクタ 315"/>
        <xdr:cNvCxnSpPr/>
      </xdr:nvCxnSpPr>
      <xdr:spPr>
        <a:xfrm>
          <a:off x="13893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19" name="直線コネクタ 318"/>
        <xdr:cNvCxnSpPr/>
      </xdr:nvCxnSpPr>
      <xdr:spPr>
        <a:xfrm flipV="1">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9" name="楕円 328"/>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50563</xdr:rowOff>
    </xdr:from>
    <xdr:ext cx="762000" cy="259045"/>
    <xdr:sp macro="" textlink="">
      <xdr:nvSpPr>
        <xdr:cNvPr id="330" name="補助費等該当値テキスト"/>
        <xdr:cNvSpPr txBox="1"/>
      </xdr:nvSpPr>
      <xdr:spPr>
        <a:xfrm>
          <a:off x="165989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1" name="楕円 33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2" name="テキスト ボックス 331"/>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3" name="楕円 33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4" name="テキスト ボックス 333"/>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5" name="楕円 33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6" name="テキスト ボックス 33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7" name="楕円 33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8" name="テキスト ボックス 337"/>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これは、元利償還金の一部償還完了によるものであり、今後も、計画的な償還を継続し、地方財政措置の厚い起債の活用を基本とすることにより、良好な水準を保てるよう努めていく。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66039</xdr:rowOff>
    </xdr:to>
    <xdr:cxnSp macro="">
      <xdr:nvCxnSpPr>
        <xdr:cNvPr id="371" name="直線コネクタ 370"/>
        <xdr:cNvCxnSpPr/>
      </xdr:nvCxnSpPr>
      <xdr:spPr>
        <a:xfrm flipV="1">
          <a:off x="3987800" y="12981940"/>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104139</xdr:rowOff>
    </xdr:to>
    <xdr:cxnSp macro="">
      <xdr:nvCxnSpPr>
        <xdr:cNvPr id="374" name="直線コネクタ 373"/>
        <xdr:cNvCxnSpPr/>
      </xdr:nvCxnSpPr>
      <xdr:spPr>
        <a:xfrm flipV="1">
          <a:off x="3098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142239</xdr:rowOff>
    </xdr:to>
    <xdr:cxnSp macro="">
      <xdr:nvCxnSpPr>
        <xdr:cNvPr id="377" name="直線コネクタ 376"/>
        <xdr:cNvCxnSpPr/>
      </xdr:nvCxnSpPr>
      <xdr:spPr>
        <a:xfrm flipV="1">
          <a:off x="2209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16511</xdr:rowOff>
    </xdr:to>
    <xdr:cxnSp macro="">
      <xdr:nvCxnSpPr>
        <xdr:cNvPr id="380" name="直線コネクタ 379"/>
        <xdr:cNvCxnSpPr/>
      </xdr:nvCxnSpPr>
      <xdr:spPr>
        <a:xfrm flipV="1">
          <a:off x="1320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2" name="楕円 391"/>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3" name="テキスト ボックス 392"/>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6" name="楕円 395"/>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7" name="テキスト ボックス 396"/>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これは、新型コロナウイルス感染症に伴う物件費や補助費等の減少が主な要因となっている。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しかしながら、扶助費等について今後も増加が見込まれるため、単独事業の見直しを図り経費の削減を図りつつ、引き続き適正な水準を保てるよう努めていく。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56135</xdr:rowOff>
    </xdr:to>
    <xdr:cxnSp macro="">
      <xdr:nvCxnSpPr>
        <xdr:cNvPr id="430" name="直線コネクタ 429"/>
        <xdr:cNvCxnSpPr/>
      </xdr:nvCxnSpPr>
      <xdr:spPr>
        <a:xfrm flipV="1">
          <a:off x="15671800" y="13001752"/>
          <a:ext cx="8382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78994</xdr:rowOff>
    </xdr:to>
    <xdr:cxnSp macro="">
      <xdr:nvCxnSpPr>
        <xdr:cNvPr id="433" name="直線コネクタ 432"/>
        <xdr:cNvCxnSpPr/>
      </xdr:nvCxnSpPr>
      <xdr:spPr>
        <a:xfrm flipV="1">
          <a:off x="14782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78994</xdr:rowOff>
    </xdr:to>
    <xdr:cxnSp macro="">
      <xdr:nvCxnSpPr>
        <xdr:cNvPr id="436" name="直線コネクタ 435"/>
        <xdr:cNvCxnSpPr/>
      </xdr:nvCxnSpPr>
      <xdr:spPr>
        <a:xfrm>
          <a:off x="13893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129287</xdr:rowOff>
    </xdr:to>
    <xdr:cxnSp macro="">
      <xdr:nvCxnSpPr>
        <xdr:cNvPr id="439" name="直線コネクタ 438"/>
        <xdr:cNvCxnSpPr/>
      </xdr:nvCxnSpPr>
      <xdr:spPr>
        <a:xfrm flipV="1">
          <a:off x="13004800" y="132532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9" name="楕円 448"/>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779</xdr:rowOff>
    </xdr:from>
    <xdr:ext cx="762000" cy="259045"/>
    <xdr:sp macro="" textlink="">
      <xdr:nvSpPr>
        <xdr:cNvPr id="450" name="公債費以外該当値テキスト"/>
        <xdr:cNvSpPr txBox="1"/>
      </xdr:nvSpPr>
      <xdr:spPr>
        <a:xfrm>
          <a:off x="16598900" y="1285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2" name="テキスト ボックス 451"/>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3" name="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4" name="テキスト ボックス 453"/>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5" name="楕円 454"/>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6" name="テキスト ボックス 455"/>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7" name="楕円 456"/>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8" name="テキスト ボックス 457"/>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152497</xdr:rowOff>
    </xdr:from>
    <xdr:to>
      <xdr:col>29</xdr:col>
      <xdr:colOff>127000</xdr:colOff>
      <xdr:row>16</xdr:row>
      <xdr:rowOff>50998</xdr:rowOff>
    </xdr:to>
    <xdr:cxnSp macro="">
      <xdr:nvCxnSpPr>
        <xdr:cNvPr id="48" name="直線コネクタ 47"/>
        <xdr:cNvCxnSpPr/>
      </xdr:nvCxnSpPr>
      <xdr:spPr bwMode="auto">
        <a:xfrm flipV="1">
          <a:off x="5003800" y="2771872"/>
          <a:ext cx="647700" cy="69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137273</xdr:rowOff>
    </xdr:from>
    <xdr:ext cx="762000" cy="259045"/>
    <xdr:sp macro="" textlink="">
      <xdr:nvSpPr>
        <xdr:cNvPr id="49" name="人口1人当たり決算額の推移平均値テキスト130"/>
        <xdr:cNvSpPr txBox="1"/>
      </xdr:nvSpPr>
      <xdr:spPr>
        <a:xfrm>
          <a:off x="5740400" y="275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50998</xdr:rowOff>
    </xdr:from>
    <xdr:to>
      <xdr:col>26</xdr:col>
      <xdr:colOff>50800</xdr:colOff>
      <xdr:row>16</xdr:row>
      <xdr:rowOff>93929</xdr:rowOff>
    </xdr:to>
    <xdr:cxnSp macro="">
      <xdr:nvCxnSpPr>
        <xdr:cNvPr id="51" name="直線コネクタ 50"/>
        <xdr:cNvCxnSpPr/>
      </xdr:nvCxnSpPr>
      <xdr:spPr bwMode="auto">
        <a:xfrm flipV="1">
          <a:off x="4305300" y="2841823"/>
          <a:ext cx="698500" cy="4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93929</xdr:rowOff>
    </xdr:from>
    <xdr:to>
      <xdr:col>22</xdr:col>
      <xdr:colOff>114300</xdr:colOff>
      <xdr:row>16</xdr:row>
      <xdr:rowOff>127396</xdr:rowOff>
    </xdr:to>
    <xdr:cxnSp macro="">
      <xdr:nvCxnSpPr>
        <xdr:cNvPr id="54" name="直線コネクタ 53"/>
        <xdr:cNvCxnSpPr/>
      </xdr:nvCxnSpPr>
      <xdr:spPr bwMode="auto">
        <a:xfrm flipV="1">
          <a:off x="3606800" y="2884754"/>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127396</xdr:rowOff>
    </xdr:from>
    <xdr:to>
      <xdr:col>18</xdr:col>
      <xdr:colOff>177800</xdr:colOff>
      <xdr:row>16</xdr:row>
      <xdr:rowOff>160726</xdr:rowOff>
    </xdr:to>
    <xdr:cxnSp macro="">
      <xdr:nvCxnSpPr>
        <xdr:cNvPr id="57" name="直線コネクタ 56"/>
        <xdr:cNvCxnSpPr/>
      </xdr:nvCxnSpPr>
      <xdr:spPr bwMode="auto">
        <a:xfrm flipV="1">
          <a:off x="2908300" y="2918221"/>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101697</xdr:rowOff>
    </xdr:from>
    <xdr:to>
      <xdr:col>29</xdr:col>
      <xdr:colOff>177800</xdr:colOff>
      <xdr:row>16</xdr:row>
      <xdr:rowOff>31847</xdr:rowOff>
    </xdr:to>
    <xdr:sp macro="" textlink="">
      <xdr:nvSpPr>
        <xdr:cNvPr id="67" name="楕円 66"/>
        <xdr:cNvSpPr/>
      </xdr:nvSpPr>
      <xdr:spPr bwMode="auto">
        <a:xfrm>
          <a:off x="5600700" y="272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118224</xdr:rowOff>
    </xdr:from>
    <xdr:ext cx="762000" cy="259045"/>
    <xdr:sp macro="" textlink="">
      <xdr:nvSpPr>
        <xdr:cNvPr id="68" name="人口1人当たり決算額の推移該当値テキスト130"/>
        <xdr:cNvSpPr txBox="1"/>
      </xdr:nvSpPr>
      <xdr:spPr>
        <a:xfrm>
          <a:off x="5740400" y="25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198</xdr:rowOff>
    </xdr:from>
    <xdr:to>
      <xdr:col>26</xdr:col>
      <xdr:colOff>101600</xdr:colOff>
      <xdr:row>16</xdr:row>
      <xdr:rowOff>101798</xdr:rowOff>
    </xdr:to>
    <xdr:sp macro="" textlink="">
      <xdr:nvSpPr>
        <xdr:cNvPr id="69" name="楕円 68"/>
        <xdr:cNvSpPr/>
      </xdr:nvSpPr>
      <xdr:spPr bwMode="auto">
        <a:xfrm>
          <a:off x="4953000" y="279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86575</xdr:rowOff>
    </xdr:from>
    <xdr:ext cx="736600" cy="259045"/>
    <xdr:sp macro="" textlink="">
      <xdr:nvSpPr>
        <xdr:cNvPr id="70" name="テキスト ボックス 69"/>
        <xdr:cNvSpPr txBox="1"/>
      </xdr:nvSpPr>
      <xdr:spPr>
        <a:xfrm>
          <a:off x="4622800" y="287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43129</xdr:rowOff>
    </xdr:from>
    <xdr:to>
      <xdr:col>22</xdr:col>
      <xdr:colOff>165100</xdr:colOff>
      <xdr:row>16</xdr:row>
      <xdr:rowOff>144729</xdr:rowOff>
    </xdr:to>
    <xdr:sp macro="" textlink="">
      <xdr:nvSpPr>
        <xdr:cNvPr id="71" name="楕円 70"/>
        <xdr:cNvSpPr/>
      </xdr:nvSpPr>
      <xdr:spPr bwMode="auto">
        <a:xfrm>
          <a:off x="4254500" y="28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154906</xdr:rowOff>
    </xdr:from>
    <xdr:ext cx="762000" cy="259045"/>
    <xdr:sp macro="" textlink="">
      <xdr:nvSpPr>
        <xdr:cNvPr id="72" name="テキスト ボックス 71"/>
        <xdr:cNvSpPr txBox="1"/>
      </xdr:nvSpPr>
      <xdr:spPr>
        <a:xfrm>
          <a:off x="3924300" y="260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76596</xdr:rowOff>
    </xdr:from>
    <xdr:to>
      <xdr:col>19</xdr:col>
      <xdr:colOff>38100</xdr:colOff>
      <xdr:row>17</xdr:row>
      <xdr:rowOff>6746</xdr:rowOff>
    </xdr:to>
    <xdr:sp macro="" textlink="">
      <xdr:nvSpPr>
        <xdr:cNvPr id="73" name="楕円 72"/>
        <xdr:cNvSpPr/>
      </xdr:nvSpPr>
      <xdr:spPr bwMode="auto">
        <a:xfrm>
          <a:off x="3556000" y="28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16923</xdr:rowOff>
    </xdr:from>
    <xdr:ext cx="762000" cy="259045"/>
    <xdr:sp macro="" textlink="">
      <xdr:nvSpPr>
        <xdr:cNvPr id="74" name="テキスト ボックス 73"/>
        <xdr:cNvSpPr txBox="1"/>
      </xdr:nvSpPr>
      <xdr:spPr>
        <a:xfrm>
          <a:off x="3225800" y="26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109926</xdr:rowOff>
    </xdr:from>
    <xdr:to>
      <xdr:col>15</xdr:col>
      <xdr:colOff>101600</xdr:colOff>
      <xdr:row>17</xdr:row>
      <xdr:rowOff>40076</xdr:rowOff>
    </xdr:to>
    <xdr:sp macro="" textlink="">
      <xdr:nvSpPr>
        <xdr:cNvPr id="75" name="楕円 74"/>
        <xdr:cNvSpPr/>
      </xdr:nvSpPr>
      <xdr:spPr bwMode="auto">
        <a:xfrm>
          <a:off x="2857500" y="290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50253</xdr:rowOff>
    </xdr:from>
    <xdr:ext cx="762000" cy="259045"/>
    <xdr:sp macro="" textlink="">
      <xdr:nvSpPr>
        <xdr:cNvPr id="76" name="テキスト ボックス 75"/>
        <xdr:cNvSpPr txBox="1"/>
      </xdr:nvSpPr>
      <xdr:spPr>
        <a:xfrm>
          <a:off x="2527300" y="266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55296</xdr:rowOff>
    </xdr:from>
    <xdr:to>
      <xdr:col>29</xdr:col>
      <xdr:colOff>127000</xdr:colOff>
      <xdr:row>36</xdr:row>
      <xdr:rowOff>61201</xdr:rowOff>
    </xdr:to>
    <xdr:cxnSp macro="">
      <xdr:nvCxnSpPr>
        <xdr:cNvPr id="109" name="直線コネクタ 108"/>
        <xdr:cNvCxnSpPr/>
      </xdr:nvCxnSpPr>
      <xdr:spPr bwMode="auto">
        <a:xfrm>
          <a:off x="5003800" y="7008546"/>
          <a:ext cx="647700" cy="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294107</xdr:rowOff>
    </xdr:from>
    <xdr:to>
      <xdr:col>26</xdr:col>
      <xdr:colOff>50800</xdr:colOff>
      <xdr:row>36</xdr:row>
      <xdr:rowOff>55296</xdr:rowOff>
    </xdr:to>
    <xdr:cxnSp macro="">
      <xdr:nvCxnSpPr>
        <xdr:cNvPr id="112" name="直線コネクタ 111"/>
        <xdr:cNvCxnSpPr/>
      </xdr:nvCxnSpPr>
      <xdr:spPr bwMode="auto">
        <a:xfrm>
          <a:off x="4305300" y="6904457"/>
          <a:ext cx="698500" cy="104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294107</xdr:rowOff>
    </xdr:from>
    <xdr:to>
      <xdr:col>22</xdr:col>
      <xdr:colOff>114300</xdr:colOff>
      <xdr:row>35</xdr:row>
      <xdr:rowOff>307632</xdr:rowOff>
    </xdr:to>
    <xdr:cxnSp macro="">
      <xdr:nvCxnSpPr>
        <xdr:cNvPr id="115" name="直線コネクタ 114"/>
        <xdr:cNvCxnSpPr/>
      </xdr:nvCxnSpPr>
      <xdr:spPr bwMode="auto">
        <a:xfrm flipV="1">
          <a:off x="3606800" y="6904457"/>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204953</xdr:rowOff>
    </xdr:from>
    <xdr:to>
      <xdr:col>18</xdr:col>
      <xdr:colOff>177800</xdr:colOff>
      <xdr:row>35</xdr:row>
      <xdr:rowOff>307632</xdr:rowOff>
    </xdr:to>
    <xdr:cxnSp macro="">
      <xdr:nvCxnSpPr>
        <xdr:cNvPr id="118" name="直線コネクタ 117"/>
        <xdr:cNvCxnSpPr/>
      </xdr:nvCxnSpPr>
      <xdr:spPr bwMode="auto">
        <a:xfrm>
          <a:off x="2908300" y="6815303"/>
          <a:ext cx="698500" cy="10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10401</xdr:rowOff>
    </xdr:from>
    <xdr:to>
      <xdr:col>29</xdr:col>
      <xdr:colOff>177800</xdr:colOff>
      <xdr:row>36</xdr:row>
      <xdr:rowOff>112001</xdr:rowOff>
    </xdr:to>
    <xdr:sp macro="" textlink="">
      <xdr:nvSpPr>
        <xdr:cNvPr id="128" name="楕円 127"/>
        <xdr:cNvSpPr/>
      </xdr:nvSpPr>
      <xdr:spPr bwMode="auto">
        <a:xfrm>
          <a:off x="5600700" y="696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325378</xdr:rowOff>
    </xdr:from>
    <xdr:ext cx="762000" cy="259045"/>
    <xdr:sp macro="" textlink="">
      <xdr:nvSpPr>
        <xdr:cNvPr id="129" name="人口1人当たり決算額の推移該当値テキスト445"/>
        <xdr:cNvSpPr txBox="1"/>
      </xdr:nvSpPr>
      <xdr:spPr>
        <a:xfrm>
          <a:off x="5740400" y="693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4496</xdr:rowOff>
    </xdr:from>
    <xdr:to>
      <xdr:col>26</xdr:col>
      <xdr:colOff>101600</xdr:colOff>
      <xdr:row>36</xdr:row>
      <xdr:rowOff>106096</xdr:rowOff>
    </xdr:to>
    <xdr:sp macro="" textlink="">
      <xdr:nvSpPr>
        <xdr:cNvPr id="130" name="楕円 129"/>
        <xdr:cNvSpPr/>
      </xdr:nvSpPr>
      <xdr:spPr bwMode="auto">
        <a:xfrm>
          <a:off x="4953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90873</xdr:rowOff>
    </xdr:from>
    <xdr:ext cx="736600" cy="259045"/>
    <xdr:sp macro="" textlink="">
      <xdr:nvSpPr>
        <xdr:cNvPr id="131" name="テキスト ボックス 130"/>
        <xdr:cNvSpPr txBox="1"/>
      </xdr:nvSpPr>
      <xdr:spPr>
        <a:xfrm>
          <a:off x="4622800" y="704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243307</xdr:rowOff>
    </xdr:from>
    <xdr:to>
      <xdr:col>22</xdr:col>
      <xdr:colOff>165100</xdr:colOff>
      <xdr:row>36</xdr:row>
      <xdr:rowOff>2007</xdr:rowOff>
    </xdr:to>
    <xdr:sp macro="" textlink="">
      <xdr:nvSpPr>
        <xdr:cNvPr id="132" name="楕円 131"/>
        <xdr:cNvSpPr/>
      </xdr:nvSpPr>
      <xdr:spPr bwMode="auto">
        <a:xfrm>
          <a:off x="4254500" y="68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329684</xdr:rowOff>
    </xdr:from>
    <xdr:ext cx="762000" cy="259045"/>
    <xdr:sp macro="" textlink="">
      <xdr:nvSpPr>
        <xdr:cNvPr id="133" name="テキスト ボックス 132"/>
        <xdr:cNvSpPr txBox="1"/>
      </xdr:nvSpPr>
      <xdr:spPr>
        <a:xfrm>
          <a:off x="39243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256832</xdr:rowOff>
    </xdr:from>
    <xdr:to>
      <xdr:col>19</xdr:col>
      <xdr:colOff>38100</xdr:colOff>
      <xdr:row>36</xdr:row>
      <xdr:rowOff>15532</xdr:rowOff>
    </xdr:to>
    <xdr:sp macro="" textlink="">
      <xdr:nvSpPr>
        <xdr:cNvPr id="134" name="楕円 133"/>
        <xdr:cNvSpPr/>
      </xdr:nvSpPr>
      <xdr:spPr bwMode="auto">
        <a:xfrm>
          <a:off x="3556000" y="686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309</xdr:rowOff>
    </xdr:from>
    <xdr:ext cx="762000" cy="259045"/>
    <xdr:sp macro="" textlink="">
      <xdr:nvSpPr>
        <xdr:cNvPr id="135" name="テキスト ボックス 134"/>
        <xdr:cNvSpPr txBox="1"/>
      </xdr:nvSpPr>
      <xdr:spPr>
        <a:xfrm>
          <a:off x="3225800" y="695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154153</xdr:rowOff>
    </xdr:from>
    <xdr:to>
      <xdr:col>15</xdr:col>
      <xdr:colOff>101600</xdr:colOff>
      <xdr:row>35</xdr:row>
      <xdr:rowOff>255753</xdr:rowOff>
    </xdr:to>
    <xdr:sp macro="" textlink="">
      <xdr:nvSpPr>
        <xdr:cNvPr id="136" name="楕円 135"/>
        <xdr:cNvSpPr/>
      </xdr:nvSpPr>
      <xdr:spPr bwMode="auto">
        <a:xfrm>
          <a:off x="28575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240530</xdr:rowOff>
    </xdr:from>
    <xdr:ext cx="762000" cy="259045"/>
    <xdr:sp macro="" textlink="">
      <xdr:nvSpPr>
        <xdr:cNvPr id="137" name="テキスト ボックス 136"/>
        <xdr:cNvSpPr txBox="1"/>
      </xdr:nvSpPr>
      <xdr:spPr>
        <a:xfrm>
          <a:off x="2527300" y="68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39083</xdr:rowOff>
    </xdr:from>
    <xdr:to>
      <xdr:col>24</xdr:col>
      <xdr:colOff>63500</xdr:colOff>
      <xdr:row>36</xdr:row>
      <xdr:rowOff>94862</xdr:rowOff>
    </xdr:to>
    <xdr:cxnSp macro="">
      <xdr:nvCxnSpPr>
        <xdr:cNvPr id="63" name="直線コネクタ 62"/>
        <xdr:cNvCxnSpPr/>
      </xdr:nvCxnSpPr>
      <xdr:spPr>
        <a:xfrm flipV="1">
          <a:off x="3797300" y="6211283"/>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94862</xdr:rowOff>
    </xdr:from>
    <xdr:to>
      <xdr:col>19</xdr:col>
      <xdr:colOff>177800</xdr:colOff>
      <xdr:row>37</xdr:row>
      <xdr:rowOff>170431</xdr:rowOff>
    </xdr:to>
    <xdr:cxnSp macro="">
      <xdr:nvCxnSpPr>
        <xdr:cNvPr id="66" name="直線コネクタ 65"/>
        <xdr:cNvCxnSpPr/>
      </xdr:nvCxnSpPr>
      <xdr:spPr>
        <a:xfrm flipV="1">
          <a:off x="2908300" y="6267062"/>
          <a:ext cx="889000" cy="2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170431</xdr:rowOff>
    </xdr:from>
    <xdr:to>
      <xdr:col>15</xdr:col>
      <xdr:colOff>50800</xdr:colOff>
      <xdr:row>38</xdr:row>
      <xdr:rowOff>32552</xdr:rowOff>
    </xdr:to>
    <xdr:cxnSp macro="">
      <xdr:nvCxnSpPr>
        <xdr:cNvPr id="69" name="直線コネクタ 68"/>
        <xdr:cNvCxnSpPr/>
      </xdr:nvCxnSpPr>
      <xdr:spPr>
        <a:xfrm flipV="1">
          <a:off x="2019300" y="6514081"/>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32552</xdr:rowOff>
    </xdr:from>
    <xdr:to>
      <xdr:col>10</xdr:col>
      <xdr:colOff>114300</xdr:colOff>
      <xdr:row>38</xdr:row>
      <xdr:rowOff>54595</xdr:rowOff>
    </xdr:to>
    <xdr:cxnSp macro="">
      <xdr:nvCxnSpPr>
        <xdr:cNvPr id="72" name="直線コネクタ 71"/>
        <xdr:cNvCxnSpPr/>
      </xdr:nvCxnSpPr>
      <xdr:spPr>
        <a:xfrm flipV="1">
          <a:off x="1130300" y="654765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159733</xdr:rowOff>
    </xdr:from>
    <xdr:to>
      <xdr:col>24</xdr:col>
      <xdr:colOff>114300</xdr:colOff>
      <xdr:row>36</xdr:row>
      <xdr:rowOff>89883</xdr:rowOff>
    </xdr:to>
    <xdr:sp macro="" textlink="">
      <xdr:nvSpPr>
        <xdr:cNvPr id="82" name="楕円 81"/>
        <xdr:cNvSpPr/>
      </xdr:nvSpPr>
      <xdr:spPr>
        <a:xfrm>
          <a:off x="4584700" y="6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138160</xdr:rowOff>
    </xdr:from>
    <xdr:ext cx="534377" cy="259045"/>
    <xdr:sp macro="" textlink="">
      <xdr:nvSpPr>
        <xdr:cNvPr id="83" name="人件費該当値テキスト"/>
        <xdr:cNvSpPr txBox="1"/>
      </xdr:nvSpPr>
      <xdr:spPr>
        <a:xfrm>
          <a:off x="4686300" y="61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44062</xdr:rowOff>
    </xdr:from>
    <xdr:to>
      <xdr:col>20</xdr:col>
      <xdr:colOff>38100</xdr:colOff>
      <xdr:row>36</xdr:row>
      <xdr:rowOff>145662</xdr:rowOff>
    </xdr:to>
    <xdr:sp macro="" textlink="">
      <xdr:nvSpPr>
        <xdr:cNvPr id="84" name="楕円 83"/>
        <xdr:cNvSpPr/>
      </xdr:nvSpPr>
      <xdr:spPr>
        <a:xfrm>
          <a:off x="3746500" y="62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136789</xdr:rowOff>
    </xdr:from>
    <xdr:ext cx="534377" cy="259045"/>
    <xdr:sp macro="" textlink="">
      <xdr:nvSpPr>
        <xdr:cNvPr id="85" name="テキスト ボックス 84"/>
        <xdr:cNvSpPr txBox="1"/>
      </xdr:nvSpPr>
      <xdr:spPr>
        <a:xfrm>
          <a:off x="3530111" y="63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119630</xdr:rowOff>
    </xdr:from>
    <xdr:to>
      <xdr:col>15</xdr:col>
      <xdr:colOff>101600</xdr:colOff>
      <xdr:row>38</xdr:row>
      <xdr:rowOff>49780</xdr:rowOff>
    </xdr:to>
    <xdr:sp macro="" textlink="">
      <xdr:nvSpPr>
        <xdr:cNvPr id="86" name="楕円 85"/>
        <xdr:cNvSpPr/>
      </xdr:nvSpPr>
      <xdr:spPr>
        <a:xfrm>
          <a:off x="2857500" y="64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40908</xdr:rowOff>
    </xdr:from>
    <xdr:ext cx="534377" cy="259045"/>
    <xdr:sp macro="" textlink="">
      <xdr:nvSpPr>
        <xdr:cNvPr id="87" name="テキスト ボックス 86"/>
        <xdr:cNvSpPr txBox="1"/>
      </xdr:nvSpPr>
      <xdr:spPr>
        <a:xfrm>
          <a:off x="2641111" y="655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153202</xdr:rowOff>
    </xdr:from>
    <xdr:to>
      <xdr:col>10</xdr:col>
      <xdr:colOff>165100</xdr:colOff>
      <xdr:row>38</xdr:row>
      <xdr:rowOff>83352</xdr:rowOff>
    </xdr:to>
    <xdr:sp macro="" textlink="">
      <xdr:nvSpPr>
        <xdr:cNvPr id="88" name="楕円 87"/>
        <xdr:cNvSpPr/>
      </xdr:nvSpPr>
      <xdr:spPr>
        <a:xfrm>
          <a:off x="1968500" y="64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74479</xdr:rowOff>
    </xdr:from>
    <xdr:ext cx="534377" cy="259045"/>
    <xdr:sp macro="" textlink="">
      <xdr:nvSpPr>
        <xdr:cNvPr id="89" name="テキスト ボックス 88"/>
        <xdr:cNvSpPr txBox="1"/>
      </xdr:nvSpPr>
      <xdr:spPr>
        <a:xfrm>
          <a:off x="1752111" y="65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3795</xdr:rowOff>
    </xdr:from>
    <xdr:to>
      <xdr:col>6</xdr:col>
      <xdr:colOff>38100</xdr:colOff>
      <xdr:row>38</xdr:row>
      <xdr:rowOff>105395</xdr:rowOff>
    </xdr:to>
    <xdr:sp macro="" textlink="">
      <xdr:nvSpPr>
        <xdr:cNvPr id="90" name="楕円 89"/>
        <xdr:cNvSpPr/>
      </xdr:nvSpPr>
      <xdr:spPr>
        <a:xfrm>
          <a:off x="1079500" y="65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96522</xdr:rowOff>
    </xdr:from>
    <xdr:ext cx="534377" cy="259045"/>
    <xdr:sp macro="" textlink="">
      <xdr:nvSpPr>
        <xdr:cNvPr id="91" name="テキスト ボックス 90"/>
        <xdr:cNvSpPr txBox="1"/>
      </xdr:nvSpPr>
      <xdr:spPr>
        <a:xfrm>
          <a:off x="863111" y="66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52995</xdr:rowOff>
    </xdr:from>
    <xdr:to>
      <xdr:col>24</xdr:col>
      <xdr:colOff>63500</xdr:colOff>
      <xdr:row>55</xdr:row>
      <xdr:rowOff>384</xdr:rowOff>
    </xdr:to>
    <xdr:cxnSp macro="">
      <xdr:nvCxnSpPr>
        <xdr:cNvPr id="123" name="直線コネクタ 122"/>
        <xdr:cNvCxnSpPr/>
      </xdr:nvCxnSpPr>
      <xdr:spPr>
        <a:xfrm flipV="1">
          <a:off x="3797300" y="9139845"/>
          <a:ext cx="8382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42741</xdr:rowOff>
    </xdr:from>
    <xdr:to>
      <xdr:col>19</xdr:col>
      <xdr:colOff>177800</xdr:colOff>
      <xdr:row>55</xdr:row>
      <xdr:rowOff>384</xdr:rowOff>
    </xdr:to>
    <xdr:cxnSp macro="">
      <xdr:nvCxnSpPr>
        <xdr:cNvPr id="126" name="直線コネクタ 125"/>
        <xdr:cNvCxnSpPr/>
      </xdr:nvCxnSpPr>
      <xdr:spPr>
        <a:xfrm>
          <a:off x="2908300" y="930104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42741</xdr:rowOff>
    </xdr:from>
    <xdr:to>
      <xdr:col>15</xdr:col>
      <xdr:colOff>50800</xdr:colOff>
      <xdr:row>55</xdr:row>
      <xdr:rowOff>166087</xdr:rowOff>
    </xdr:to>
    <xdr:cxnSp macro="">
      <xdr:nvCxnSpPr>
        <xdr:cNvPr id="129" name="直線コネクタ 128"/>
        <xdr:cNvCxnSpPr/>
      </xdr:nvCxnSpPr>
      <xdr:spPr>
        <a:xfrm flipV="1">
          <a:off x="2019300" y="9301041"/>
          <a:ext cx="889000" cy="2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154167</xdr:rowOff>
    </xdr:from>
    <xdr:to>
      <xdr:col>10</xdr:col>
      <xdr:colOff>114300</xdr:colOff>
      <xdr:row>55</xdr:row>
      <xdr:rowOff>166087</xdr:rowOff>
    </xdr:to>
    <xdr:cxnSp macro="">
      <xdr:nvCxnSpPr>
        <xdr:cNvPr id="132" name="直線コネクタ 131"/>
        <xdr:cNvCxnSpPr/>
      </xdr:nvCxnSpPr>
      <xdr:spPr>
        <a:xfrm>
          <a:off x="1130300" y="958391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2195</xdr:rowOff>
    </xdr:from>
    <xdr:to>
      <xdr:col>24</xdr:col>
      <xdr:colOff>114300</xdr:colOff>
      <xdr:row>53</xdr:row>
      <xdr:rowOff>103795</xdr:rowOff>
    </xdr:to>
    <xdr:sp macro="" textlink="">
      <xdr:nvSpPr>
        <xdr:cNvPr id="142" name="楕円 141"/>
        <xdr:cNvSpPr/>
      </xdr:nvSpPr>
      <xdr:spPr>
        <a:xfrm>
          <a:off x="4584700" y="90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25072</xdr:rowOff>
    </xdr:from>
    <xdr:ext cx="534377" cy="259045"/>
    <xdr:sp macro="" textlink="">
      <xdr:nvSpPr>
        <xdr:cNvPr id="143" name="物件費該当値テキスト"/>
        <xdr:cNvSpPr txBox="1"/>
      </xdr:nvSpPr>
      <xdr:spPr>
        <a:xfrm>
          <a:off x="4686300" y="89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121034</xdr:rowOff>
    </xdr:from>
    <xdr:to>
      <xdr:col>20</xdr:col>
      <xdr:colOff>38100</xdr:colOff>
      <xdr:row>55</xdr:row>
      <xdr:rowOff>51184</xdr:rowOff>
    </xdr:to>
    <xdr:sp macro="" textlink="">
      <xdr:nvSpPr>
        <xdr:cNvPr id="144" name="楕円 143"/>
        <xdr:cNvSpPr/>
      </xdr:nvSpPr>
      <xdr:spPr>
        <a:xfrm>
          <a:off x="3746500" y="9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67711</xdr:rowOff>
    </xdr:from>
    <xdr:ext cx="534377" cy="259045"/>
    <xdr:sp macro="" textlink="">
      <xdr:nvSpPr>
        <xdr:cNvPr id="145" name="テキスト ボックス 144"/>
        <xdr:cNvSpPr txBox="1"/>
      </xdr:nvSpPr>
      <xdr:spPr>
        <a:xfrm>
          <a:off x="3530111" y="91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163391</xdr:rowOff>
    </xdr:from>
    <xdr:to>
      <xdr:col>15</xdr:col>
      <xdr:colOff>101600</xdr:colOff>
      <xdr:row>54</xdr:row>
      <xdr:rowOff>93541</xdr:rowOff>
    </xdr:to>
    <xdr:sp macro="" textlink="">
      <xdr:nvSpPr>
        <xdr:cNvPr id="146" name="楕円 145"/>
        <xdr:cNvSpPr/>
      </xdr:nvSpPr>
      <xdr:spPr>
        <a:xfrm>
          <a:off x="2857500" y="9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110068</xdr:rowOff>
    </xdr:from>
    <xdr:ext cx="534377" cy="259045"/>
    <xdr:sp macro="" textlink="">
      <xdr:nvSpPr>
        <xdr:cNvPr id="147" name="テキスト ボックス 146"/>
        <xdr:cNvSpPr txBox="1"/>
      </xdr:nvSpPr>
      <xdr:spPr>
        <a:xfrm>
          <a:off x="2641111" y="90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115287</xdr:rowOff>
    </xdr:from>
    <xdr:to>
      <xdr:col>10</xdr:col>
      <xdr:colOff>165100</xdr:colOff>
      <xdr:row>56</xdr:row>
      <xdr:rowOff>45437</xdr:rowOff>
    </xdr:to>
    <xdr:sp macro="" textlink="">
      <xdr:nvSpPr>
        <xdr:cNvPr id="148" name="楕円 147"/>
        <xdr:cNvSpPr/>
      </xdr:nvSpPr>
      <xdr:spPr>
        <a:xfrm>
          <a:off x="1968500" y="95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61964</xdr:rowOff>
    </xdr:from>
    <xdr:ext cx="534377" cy="259045"/>
    <xdr:sp macro="" textlink="">
      <xdr:nvSpPr>
        <xdr:cNvPr id="149" name="テキスト ボックス 148"/>
        <xdr:cNvSpPr txBox="1"/>
      </xdr:nvSpPr>
      <xdr:spPr>
        <a:xfrm>
          <a:off x="1752111" y="93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103367</xdr:rowOff>
    </xdr:from>
    <xdr:to>
      <xdr:col>6</xdr:col>
      <xdr:colOff>38100</xdr:colOff>
      <xdr:row>56</xdr:row>
      <xdr:rowOff>33517</xdr:rowOff>
    </xdr:to>
    <xdr:sp macro="" textlink="">
      <xdr:nvSpPr>
        <xdr:cNvPr id="150" name="楕円 149"/>
        <xdr:cNvSpPr/>
      </xdr:nvSpPr>
      <xdr:spPr>
        <a:xfrm>
          <a:off x="1079500" y="95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50044</xdr:rowOff>
    </xdr:from>
    <xdr:ext cx="534377" cy="259045"/>
    <xdr:sp macro="" textlink="">
      <xdr:nvSpPr>
        <xdr:cNvPr id="151" name="テキスト ボックス 150"/>
        <xdr:cNvSpPr txBox="1"/>
      </xdr:nvSpPr>
      <xdr:spPr>
        <a:xfrm>
          <a:off x="863111" y="93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94438</xdr:rowOff>
    </xdr:from>
    <xdr:to>
      <xdr:col>24</xdr:col>
      <xdr:colOff>63500</xdr:colOff>
      <xdr:row>76</xdr:row>
      <xdr:rowOff>95397</xdr:rowOff>
    </xdr:to>
    <xdr:cxnSp macro="">
      <xdr:nvCxnSpPr>
        <xdr:cNvPr id="178" name="直線コネクタ 177"/>
        <xdr:cNvCxnSpPr/>
      </xdr:nvCxnSpPr>
      <xdr:spPr>
        <a:xfrm flipV="1">
          <a:off x="3797300" y="13124638"/>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95397</xdr:rowOff>
    </xdr:from>
    <xdr:to>
      <xdr:col>19</xdr:col>
      <xdr:colOff>177800</xdr:colOff>
      <xdr:row>76</xdr:row>
      <xdr:rowOff>168777</xdr:rowOff>
    </xdr:to>
    <xdr:cxnSp macro="">
      <xdr:nvCxnSpPr>
        <xdr:cNvPr id="181" name="直線コネクタ 180"/>
        <xdr:cNvCxnSpPr/>
      </xdr:nvCxnSpPr>
      <xdr:spPr>
        <a:xfrm flipV="1">
          <a:off x="2908300" y="13125597"/>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150992</xdr:rowOff>
    </xdr:from>
    <xdr:to>
      <xdr:col>15</xdr:col>
      <xdr:colOff>50800</xdr:colOff>
      <xdr:row>76</xdr:row>
      <xdr:rowOff>168777</xdr:rowOff>
    </xdr:to>
    <xdr:cxnSp macro="">
      <xdr:nvCxnSpPr>
        <xdr:cNvPr id="184" name="直線コネクタ 183"/>
        <xdr:cNvCxnSpPr/>
      </xdr:nvCxnSpPr>
      <xdr:spPr>
        <a:xfrm>
          <a:off x="2019300" y="1318119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108291</xdr:rowOff>
    </xdr:from>
    <xdr:to>
      <xdr:col>10</xdr:col>
      <xdr:colOff>114300</xdr:colOff>
      <xdr:row>76</xdr:row>
      <xdr:rowOff>150992</xdr:rowOff>
    </xdr:to>
    <xdr:cxnSp macro="">
      <xdr:nvCxnSpPr>
        <xdr:cNvPr id="187" name="直線コネクタ 186"/>
        <xdr:cNvCxnSpPr/>
      </xdr:nvCxnSpPr>
      <xdr:spPr>
        <a:xfrm>
          <a:off x="1130300" y="13138491"/>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43638</xdr:rowOff>
    </xdr:from>
    <xdr:to>
      <xdr:col>24</xdr:col>
      <xdr:colOff>114300</xdr:colOff>
      <xdr:row>76</xdr:row>
      <xdr:rowOff>145238</xdr:rowOff>
    </xdr:to>
    <xdr:sp macro="" textlink="">
      <xdr:nvSpPr>
        <xdr:cNvPr id="197" name="楕円 196"/>
        <xdr:cNvSpPr/>
      </xdr:nvSpPr>
      <xdr:spPr>
        <a:xfrm>
          <a:off x="4584700" y="13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66514</xdr:rowOff>
    </xdr:from>
    <xdr:ext cx="469744" cy="259045"/>
    <xdr:sp macro="" textlink="">
      <xdr:nvSpPr>
        <xdr:cNvPr id="198" name="維持補修費該当値テキスト"/>
        <xdr:cNvSpPr txBox="1"/>
      </xdr:nvSpPr>
      <xdr:spPr>
        <a:xfrm>
          <a:off x="4686300" y="129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44597</xdr:rowOff>
    </xdr:from>
    <xdr:to>
      <xdr:col>20</xdr:col>
      <xdr:colOff>38100</xdr:colOff>
      <xdr:row>76</xdr:row>
      <xdr:rowOff>146197</xdr:rowOff>
    </xdr:to>
    <xdr:sp macro="" textlink="">
      <xdr:nvSpPr>
        <xdr:cNvPr id="199" name="楕円 198"/>
        <xdr:cNvSpPr/>
      </xdr:nvSpPr>
      <xdr:spPr>
        <a:xfrm>
          <a:off x="3746500" y="130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162724</xdr:rowOff>
    </xdr:from>
    <xdr:ext cx="469744" cy="259045"/>
    <xdr:sp macro="" textlink="">
      <xdr:nvSpPr>
        <xdr:cNvPr id="200" name="テキスト ボックス 199"/>
        <xdr:cNvSpPr txBox="1"/>
      </xdr:nvSpPr>
      <xdr:spPr>
        <a:xfrm>
          <a:off x="3562428" y="128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117977</xdr:rowOff>
    </xdr:from>
    <xdr:to>
      <xdr:col>15</xdr:col>
      <xdr:colOff>101600</xdr:colOff>
      <xdr:row>77</xdr:row>
      <xdr:rowOff>48127</xdr:rowOff>
    </xdr:to>
    <xdr:sp macro="" textlink="">
      <xdr:nvSpPr>
        <xdr:cNvPr id="201" name="楕円 200"/>
        <xdr:cNvSpPr/>
      </xdr:nvSpPr>
      <xdr:spPr>
        <a:xfrm>
          <a:off x="2857500" y="131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64655</xdr:rowOff>
    </xdr:from>
    <xdr:ext cx="469744" cy="259045"/>
    <xdr:sp macro="" textlink="">
      <xdr:nvSpPr>
        <xdr:cNvPr id="202" name="テキスト ボックス 201"/>
        <xdr:cNvSpPr txBox="1"/>
      </xdr:nvSpPr>
      <xdr:spPr>
        <a:xfrm>
          <a:off x="2673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100192</xdr:rowOff>
    </xdr:from>
    <xdr:to>
      <xdr:col>10</xdr:col>
      <xdr:colOff>165100</xdr:colOff>
      <xdr:row>77</xdr:row>
      <xdr:rowOff>30342</xdr:rowOff>
    </xdr:to>
    <xdr:sp macro="" textlink="">
      <xdr:nvSpPr>
        <xdr:cNvPr id="203" name="楕円 202"/>
        <xdr:cNvSpPr/>
      </xdr:nvSpPr>
      <xdr:spPr>
        <a:xfrm>
          <a:off x="1968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46870</xdr:rowOff>
    </xdr:from>
    <xdr:ext cx="469744" cy="259045"/>
    <xdr:sp macro="" textlink="">
      <xdr:nvSpPr>
        <xdr:cNvPr id="204" name="テキスト ボックス 203"/>
        <xdr:cNvSpPr txBox="1"/>
      </xdr:nvSpPr>
      <xdr:spPr>
        <a:xfrm>
          <a:off x="1784428" y="129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57491</xdr:rowOff>
    </xdr:from>
    <xdr:to>
      <xdr:col>6</xdr:col>
      <xdr:colOff>38100</xdr:colOff>
      <xdr:row>76</xdr:row>
      <xdr:rowOff>159091</xdr:rowOff>
    </xdr:to>
    <xdr:sp macro="" textlink="">
      <xdr:nvSpPr>
        <xdr:cNvPr id="205" name="楕円 204"/>
        <xdr:cNvSpPr/>
      </xdr:nvSpPr>
      <xdr:spPr>
        <a:xfrm>
          <a:off x="1079500" y="130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4167</xdr:rowOff>
    </xdr:from>
    <xdr:ext cx="469744" cy="259045"/>
    <xdr:sp macro="" textlink="">
      <xdr:nvSpPr>
        <xdr:cNvPr id="206" name="テキスト ボックス 205"/>
        <xdr:cNvSpPr txBox="1"/>
      </xdr:nvSpPr>
      <xdr:spPr>
        <a:xfrm>
          <a:off x="895428" y="1286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62771</xdr:rowOff>
    </xdr:from>
    <xdr:to>
      <xdr:col>24</xdr:col>
      <xdr:colOff>63500</xdr:colOff>
      <xdr:row>97</xdr:row>
      <xdr:rowOff>150259</xdr:rowOff>
    </xdr:to>
    <xdr:cxnSp macro="">
      <xdr:nvCxnSpPr>
        <xdr:cNvPr id="238" name="直線コネクタ 237"/>
        <xdr:cNvCxnSpPr/>
      </xdr:nvCxnSpPr>
      <xdr:spPr>
        <a:xfrm flipV="1">
          <a:off x="3797300" y="16521971"/>
          <a:ext cx="838200" cy="2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150259</xdr:rowOff>
    </xdr:from>
    <xdr:to>
      <xdr:col>19</xdr:col>
      <xdr:colOff>177800</xdr:colOff>
      <xdr:row>98</xdr:row>
      <xdr:rowOff>54454</xdr:rowOff>
    </xdr:to>
    <xdr:cxnSp macro="">
      <xdr:nvCxnSpPr>
        <xdr:cNvPr id="241" name="直線コネクタ 240"/>
        <xdr:cNvCxnSpPr/>
      </xdr:nvCxnSpPr>
      <xdr:spPr>
        <a:xfrm flipV="1">
          <a:off x="2908300" y="16780909"/>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54454</xdr:rowOff>
    </xdr:from>
    <xdr:to>
      <xdr:col>15</xdr:col>
      <xdr:colOff>50800</xdr:colOff>
      <xdr:row>98</xdr:row>
      <xdr:rowOff>117407</xdr:rowOff>
    </xdr:to>
    <xdr:cxnSp macro="">
      <xdr:nvCxnSpPr>
        <xdr:cNvPr id="244" name="直線コネクタ 243"/>
        <xdr:cNvCxnSpPr/>
      </xdr:nvCxnSpPr>
      <xdr:spPr>
        <a:xfrm flipV="1">
          <a:off x="2019300" y="16856554"/>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117407</xdr:rowOff>
    </xdr:from>
    <xdr:to>
      <xdr:col>10</xdr:col>
      <xdr:colOff>114300</xdr:colOff>
      <xdr:row>98</xdr:row>
      <xdr:rowOff>126039</xdr:rowOff>
    </xdr:to>
    <xdr:cxnSp macro="">
      <xdr:nvCxnSpPr>
        <xdr:cNvPr id="247" name="直線コネクタ 246"/>
        <xdr:cNvCxnSpPr/>
      </xdr:nvCxnSpPr>
      <xdr:spPr>
        <a:xfrm flipV="1">
          <a:off x="1130300" y="169195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11971</xdr:rowOff>
    </xdr:from>
    <xdr:to>
      <xdr:col>24</xdr:col>
      <xdr:colOff>114300</xdr:colOff>
      <xdr:row>96</xdr:row>
      <xdr:rowOff>113571</xdr:rowOff>
    </xdr:to>
    <xdr:sp macro="" textlink="">
      <xdr:nvSpPr>
        <xdr:cNvPr id="257" name="楕円 256"/>
        <xdr:cNvSpPr/>
      </xdr:nvSpPr>
      <xdr:spPr>
        <a:xfrm>
          <a:off x="4584700" y="164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98348</xdr:rowOff>
    </xdr:from>
    <xdr:ext cx="599010" cy="259045"/>
    <xdr:sp macro="" textlink="">
      <xdr:nvSpPr>
        <xdr:cNvPr id="258" name="扶助費該当値テキスト"/>
        <xdr:cNvSpPr txBox="1"/>
      </xdr:nvSpPr>
      <xdr:spPr>
        <a:xfrm>
          <a:off x="4686300" y="1638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99459</xdr:rowOff>
    </xdr:from>
    <xdr:to>
      <xdr:col>20</xdr:col>
      <xdr:colOff>38100</xdr:colOff>
      <xdr:row>98</xdr:row>
      <xdr:rowOff>29609</xdr:rowOff>
    </xdr:to>
    <xdr:sp macro="" textlink="">
      <xdr:nvSpPr>
        <xdr:cNvPr id="259" name="楕円 258"/>
        <xdr:cNvSpPr/>
      </xdr:nvSpPr>
      <xdr:spPr>
        <a:xfrm>
          <a:off x="3746500" y="167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20736</xdr:rowOff>
    </xdr:from>
    <xdr:ext cx="534377" cy="259045"/>
    <xdr:sp macro="" textlink="">
      <xdr:nvSpPr>
        <xdr:cNvPr id="260" name="テキスト ボックス 259"/>
        <xdr:cNvSpPr txBox="1"/>
      </xdr:nvSpPr>
      <xdr:spPr>
        <a:xfrm>
          <a:off x="3530111" y="168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3654</xdr:rowOff>
    </xdr:from>
    <xdr:to>
      <xdr:col>15</xdr:col>
      <xdr:colOff>101600</xdr:colOff>
      <xdr:row>98</xdr:row>
      <xdr:rowOff>105254</xdr:rowOff>
    </xdr:to>
    <xdr:sp macro="" textlink="">
      <xdr:nvSpPr>
        <xdr:cNvPr id="261" name="楕円 260"/>
        <xdr:cNvSpPr/>
      </xdr:nvSpPr>
      <xdr:spPr>
        <a:xfrm>
          <a:off x="2857500" y="168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96381</xdr:rowOff>
    </xdr:from>
    <xdr:ext cx="534377" cy="259045"/>
    <xdr:sp macro="" textlink="">
      <xdr:nvSpPr>
        <xdr:cNvPr id="262" name="テキスト ボックス 261"/>
        <xdr:cNvSpPr txBox="1"/>
      </xdr:nvSpPr>
      <xdr:spPr>
        <a:xfrm>
          <a:off x="2641111" y="168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66607</xdr:rowOff>
    </xdr:from>
    <xdr:to>
      <xdr:col>10</xdr:col>
      <xdr:colOff>165100</xdr:colOff>
      <xdr:row>98</xdr:row>
      <xdr:rowOff>168207</xdr:rowOff>
    </xdr:to>
    <xdr:sp macro="" textlink="">
      <xdr:nvSpPr>
        <xdr:cNvPr id="263" name="楕円 262"/>
        <xdr:cNvSpPr/>
      </xdr:nvSpPr>
      <xdr:spPr>
        <a:xfrm>
          <a:off x="1968500" y="16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159334</xdr:rowOff>
    </xdr:from>
    <xdr:ext cx="534377" cy="259045"/>
    <xdr:sp macro="" textlink="">
      <xdr:nvSpPr>
        <xdr:cNvPr id="264" name="テキスト ボックス 263"/>
        <xdr:cNvSpPr txBox="1"/>
      </xdr:nvSpPr>
      <xdr:spPr>
        <a:xfrm>
          <a:off x="1752111" y="169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75239</xdr:rowOff>
    </xdr:from>
    <xdr:to>
      <xdr:col>6</xdr:col>
      <xdr:colOff>38100</xdr:colOff>
      <xdr:row>99</xdr:row>
      <xdr:rowOff>5389</xdr:rowOff>
    </xdr:to>
    <xdr:sp macro="" textlink="">
      <xdr:nvSpPr>
        <xdr:cNvPr id="265" name="楕円 264"/>
        <xdr:cNvSpPr/>
      </xdr:nvSpPr>
      <xdr:spPr>
        <a:xfrm>
          <a:off x="1079500" y="168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167966</xdr:rowOff>
    </xdr:from>
    <xdr:ext cx="534377" cy="259045"/>
    <xdr:sp macro="" textlink="">
      <xdr:nvSpPr>
        <xdr:cNvPr id="266" name="テキスト ボックス 265"/>
        <xdr:cNvSpPr txBox="1"/>
      </xdr:nvSpPr>
      <xdr:spPr>
        <a:xfrm>
          <a:off x="863111" y="169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80286</xdr:rowOff>
    </xdr:from>
    <xdr:to>
      <xdr:col>55</xdr:col>
      <xdr:colOff>0</xdr:colOff>
      <xdr:row>36</xdr:row>
      <xdr:rowOff>108186</xdr:rowOff>
    </xdr:to>
    <xdr:cxnSp macro="">
      <xdr:nvCxnSpPr>
        <xdr:cNvPr id="297" name="直線コネクタ 296"/>
        <xdr:cNvCxnSpPr/>
      </xdr:nvCxnSpPr>
      <xdr:spPr>
        <a:xfrm>
          <a:off x="9639300" y="5223786"/>
          <a:ext cx="838200" cy="105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8"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80286</xdr:rowOff>
    </xdr:from>
    <xdr:to>
      <xdr:col>50</xdr:col>
      <xdr:colOff>114300</xdr:colOff>
      <xdr:row>37</xdr:row>
      <xdr:rowOff>25400</xdr:rowOff>
    </xdr:to>
    <xdr:cxnSp macro="">
      <xdr:nvCxnSpPr>
        <xdr:cNvPr id="300" name="直線コネクタ 299"/>
        <xdr:cNvCxnSpPr/>
      </xdr:nvCxnSpPr>
      <xdr:spPr>
        <a:xfrm flipV="1">
          <a:off x="8750300" y="5223786"/>
          <a:ext cx="889000" cy="11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2" name="テキスト ボックス 301"/>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27370</xdr:rowOff>
    </xdr:to>
    <xdr:cxnSp macro="">
      <xdr:nvCxnSpPr>
        <xdr:cNvPr id="303" name="直線コネクタ 302"/>
        <xdr:cNvCxnSpPr/>
      </xdr:nvCxnSpPr>
      <xdr:spPr>
        <a:xfrm flipV="1">
          <a:off x="7861300" y="636905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5" name="テキスト ボックス 304"/>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27370</xdr:rowOff>
    </xdr:from>
    <xdr:to>
      <xdr:col>41</xdr:col>
      <xdr:colOff>50800</xdr:colOff>
      <xdr:row>37</xdr:row>
      <xdr:rowOff>49066</xdr:rowOff>
    </xdr:to>
    <xdr:cxnSp macro="">
      <xdr:nvCxnSpPr>
        <xdr:cNvPr id="306" name="直線コネクタ 305"/>
        <xdr:cNvCxnSpPr/>
      </xdr:nvCxnSpPr>
      <xdr:spPr>
        <a:xfrm flipV="1">
          <a:off x="6972300" y="6371020"/>
          <a:ext cx="889000" cy="2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8" name="テキスト ボックス 307"/>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10" name="テキスト ボックス 309"/>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57386</xdr:rowOff>
    </xdr:from>
    <xdr:to>
      <xdr:col>55</xdr:col>
      <xdr:colOff>50800</xdr:colOff>
      <xdr:row>36</xdr:row>
      <xdr:rowOff>158986</xdr:rowOff>
    </xdr:to>
    <xdr:sp macro="" textlink="">
      <xdr:nvSpPr>
        <xdr:cNvPr id="316" name="楕円 315"/>
        <xdr:cNvSpPr/>
      </xdr:nvSpPr>
      <xdr:spPr>
        <a:xfrm>
          <a:off x="10426700" y="62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80263</xdr:rowOff>
    </xdr:from>
    <xdr:ext cx="534377" cy="259045"/>
    <xdr:sp macro="" textlink="">
      <xdr:nvSpPr>
        <xdr:cNvPr id="317" name="補助費等該当値テキスト"/>
        <xdr:cNvSpPr txBox="1"/>
      </xdr:nvSpPr>
      <xdr:spPr>
        <a:xfrm>
          <a:off x="10528300" y="6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29486</xdr:rowOff>
    </xdr:from>
    <xdr:to>
      <xdr:col>50</xdr:col>
      <xdr:colOff>165100</xdr:colOff>
      <xdr:row>30</xdr:row>
      <xdr:rowOff>131086</xdr:rowOff>
    </xdr:to>
    <xdr:sp macro="" textlink="">
      <xdr:nvSpPr>
        <xdr:cNvPr id="318" name="楕円 317"/>
        <xdr:cNvSpPr/>
      </xdr:nvSpPr>
      <xdr:spPr>
        <a:xfrm>
          <a:off x="9588500" y="51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147613</xdr:rowOff>
    </xdr:from>
    <xdr:ext cx="599010" cy="259045"/>
    <xdr:sp macro="" textlink="">
      <xdr:nvSpPr>
        <xdr:cNvPr id="319" name="テキスト ボックス 318"/>
        <xdr:cNvSpPr txBox="1"/>
      </xdr:nvSpPr>
      <xdr:spPr>
        <a:xfrm>
          <a:off x="9339795" y="494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20" name="楕円 319"/>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92727</xdr:rowOff>
    </xdr:from>
    <xdr:ext cx="534377" cy="259045"/>
    <xdr:sp macro="" textlink="">
      <xdr:nvSpPr>
        <xdr:cNvPr id="321" name="テキスト ボックス 320"/>
        <xdr:cNvSpPr txBox="1"/>
      </xdr:nvSpPr>
      <xdr:spPr>
        <a:xfrm>
          <a:off x="8483111" y="60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148020</xdr:rowOff>
    </xdr:from>
    <xdr:to>
      <xdr:col>41</xdr:col>
      <xdr:colOff>101600</xdr:colOff>
      <xdr:row>37</xdr:row>
      <xdr:rowOff>78170</xdr:rowOff>
    </xdr:to>
    <xdr:sp macro="" textlink="">
      <xdr:nvSpPr>
        <xdr:cNvPr id="322" name="楕円 321"/>
        <xdr:cNvSpPr/>
      </xdr:nvSpPr>
      <xdr:spPr>
        <a:xfrm>
          <a:off x="7810500" y="63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94697</xdr:rowOff>
    </xdr:from>
    <xdr:ext cx="534377" cy="259045"/>
    <xdr:sp macro="" textlink="">
      <xdr:nvSpPr>
        <xdr:cNvPr id="323" name="テキスト ボックス 322"/>
        <xdr:cNvSpPr txBox="1"/>
      </xdr:nvSpPr>
      <xdr:spPr>
        <a:xfrm>
          <a:off x="7594111" y="60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169716</xdr:rowOff>
    </xdr:from>
    <xdr:to>
      <xdr:col>36</xdr:col>
      <xdr:colOff>165100</xdr:colOff>
      <xdr:row>37</xdr:row>
      <xdr:rowOff>99866</xdr:rowOff>
    </xdr:to>
    <xdr:sp macro="" textlink="">
      <xdr:nvSpPr>
        <xdr:cNvPr id="324" name="楕円 323"/>
        <xdr:cNvSpPr/>
      </xdr:nvSpPr>
      <xdr:spPr>
        <a:xfrm>
          <a:off x="6921500" y="63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116393</xdr:rowOff>
    </xdr:from>
    <xdr:ext cx="534377" cy="259045"/>
    <xdr:sp macro="" textlink="">
      <xdr:nvSpPr>
        <xdr:cNvPr id="325" name="テキスト ボックス 324"/>
        <xdr:cNvSpPr txBox="1"/>
      </xdr:nvSpPr>
      <xdr:spPr>
        <a:xfrm>
          <a:off x="6705111" y="61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16275</xdr:rowOff>
    </xdr:from>
    <xdr:to>
      <xdr:col>55</xdr:col>
      <xdr:colOff>0</xdr:colOff>
      <xdr:row>57</xdr:row>
      <xdr:rowOff>139624</xdr:rowOff>
    </xdr:to>
    <xdr:cxnSp macro="">
      <xdr:nvCxnSpPr>
        <xdr:cNvPr id="355" name="直線コネクタ 354"/>
        <xdr:cNvCxnSpPr/>
      </xdr:nvCxnSpPr>
      <xdr:spPr>
        <a:xfrm flipV="1">
          <a:off x="9639300" y="9617475"/>
          <a:ext cx="838200" cy="2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6"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139624</xdr:rowOff>
    </xdr:from>
    <xdr:to>
      <xdr:col>50</xdr:col>
      <xdr:colOff>114300</xdr:colOff>
      <xdr:row>58</xdr:row>
      <xdr:rowOff>30791</xdr:rowOff>
    </xdr:to>
    <xdr:cxnSp macro="">
      <xdr:nvCxnSpPr>
        <xdr:cNvPr id="358" name="直線コネクタ 357"/>
        <xdr:cNvCxnSpPr/>
      </xdr:nvCxnSpPr>
      <xdr:spPr>
        <a:xfrm flipV="1">
          <a:off x="8750300" y="9912274"/>
          <a:ext cx="889000" cy="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60" name="テキスト ボックス 359"/>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162655</xdr:rowOff>
    </xdr:from>
    <xdr:to>
      <xdr:col>45</xdr:col>
      <xdr:colOff>177800</xdr:colOff>
      <xdr:row>58</xdr:row>
      <xdr:rowOff>30791</xdr:rowOff>
    </xdr:to>
    <xdr:cxnSp macro="">
      <xdr:nvCxnSpPr>
        <xdr:cNvPr id="361" name="直線コネクタ 360"/>
        <xdr:cNvCxnSpPr/>
      </xdr:nvCxnSpPr>
      <xdr:spPr>
        <a:xfrm>
          <a:off x="7861300" y="9935305"/>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3" name="テキスト ボックス 362"/>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78492</xdr:rowOff>
    </xdr:from>
    <xdr:to>
      <xdr:col>41</xdr:col>
      <xdr:colOff>50800</xdr:colOff>
      <xdr:row>57</xdr:row>
      <xdr:rowOff>162655</xdr:rowOff>
    </xdr:to>
    <xdr:cxnSp macro="">
      <xdr:nvCxnSpPr>
        <xdr:cNvPr id="364" name="直線コネクタ 363"/>
        <xdr:cNvCxnSpPr/>
      </xdr:nvCxnSpPr>
      <xdr:spPr>
        <a:xfrm>
          <a:off x="6972300" y="9508242"/>
          <a:ext cx="889000" cy="4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6" name="テキスト ボックス 365"/>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8" name="テキスト ボックス 367"/>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136925</xdr:rowOff>
    </xdr:from>
    <xdr:to>
      <xdr:col>55</xdr:col>
      <xdr:colOff>50800</xdr:colOff>
      <xdr:row>56</xdr:row>
      <xdr:rowOff>67075</xdr:rowOff>
    </xdr:to>
    <xdr:sp macro="" textlink="">
      <xdr:nvSpPr>
        <xdr:cNvPr id="374" name="楕円 373"/>
        <xdr:cNvSpPr/>
      </xdr:nvSpPr>
      <xdr:spPr>
        <a:xfrm>
          <a:off x="10426700" y="95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159802</xdr:rowOff>
    </xdr:from>
    <xdr:ext cx="534377" cy="259045"/>
    <xdr:sp macro="" textlink="">
      <xdr:nvSpPr>
        <xdr:cNvPr id="375" name="普通建設事業費該当値テキスト"/>
        <xdr:cNvSpPr txBox="1"/>
      </xdr:nvSpPr>
      <xdr:spPr>
        <a:xfrm>
          <a:off x="10528300" y="94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88824</xdr:rowOff>
    </xdr:from>
    <xdr:to>
      <xdr:col>50</xdr:col>
      <xdr:colOff>165100</xdr:colOff>
      <xdr:row>58</xdr:row>
      <xdr:rowOff>18974</xdr:rowOff>
    </xdr:to>
    <xdr:sp macro="" textlink="">
      <xdr:nvSpPr>
        <xdr:cNvPr id="376" name="楕円 375"/>
        <xdr:cNvSpPr/>
      </xdr:nvSpPr>
      <xdr:spPr>
        <a:xfrm>
          <a:off x="9588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10101</xdr:rowOff>
    </xdr:from>
    <xdr:ext cx="534377" cy="259045"/>
    <xdr:sp macro="" textlink="">
      <xdr:nvSpPr>
        <xdr:cNvPr id="377" name="テキスト ボックス 376"/>
        <xdr:cNvSpPr txBox="1"/>
      </xdr:nvSpPr>
      <xdr:spPr>
        <a:xfrm>
          <a:off x="9372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151441</xdr:rowOff>
    </xdr:from>
    <xdr:to>
      <xdr:col>46</xdr:col>
      <xdr:colOff>38100</xdr:colOff>
      <xdr:row>58</xdr:row>
      <xdr:rowOff>81591</xdr:rowOff>
    </xdr:to>
    <xdr:sp macro="" textlink="">
      <xdr:nvSpPr>
        <xdr:cNvPr id="378" name="楕円 377"/>
        <xdr:cNvSpPr/>
      </xdr:nvSpPr>
      <xdr:spPr>
        <a:xfrm>
          <a:off x="8699500" y="99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72718</xdr:rowOff>
    </xdr:from>
    <xdr:ext cx="534377" cy="259045"/>
    <xdr:sp macro="" textlink="">
      <xdr:nvSpPr>
        <xdr:cNvPr id="379" name="テキスト ボックス 378"/>
        <xdr:cNvSpPr txBox="1"/>
      </xdr:nvSpPr>
      <xdr:spPr>
        <a:xfrm>
          <a:off x="8483111" y="100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111855</xdr:rowOff>
    </xdr:from>
    <xdr:to>
      <xdr:col>41</xdr:col>
      <xdr:colOff>101600</xdr:colOff>
      <xdr:row>58</xdr:row>
      <xdr:rowOff>42005</xdr:rowOff>
    </xdr:to>
    <xdr:sp macro="" textlink="">
      <xdr:nvSpPr>
        <xdr:cNvPr id="380" name="楕円 379"/>
        <xdr:cNvSpPr/>
      </xdr:nvSpPr>
      <xdr:spPr>
        <a:xfrm>
          <a:off x="7810500" y="98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33132</xdr:rowOff>
    </xdr:from>
    <xdr:ext cx="534377" cy="259045"/>
    <xdr:sp macro="" textlink="">
      <xdr:nvSpPr>
        <xdr:cNvPr id="381" name="テキスト ボックス 380"/>
        <xdr:cNvSpPr txBox="1"/>
      </xdr:nvSpPr>
      <xdr:spPr>
        <a:xfrm>
          <a:off x="7594111" y="99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27692</xdr:rowOff>
    </xdr:from>
    <xdr:to>
      <xdr:col>36</xdr:col>
      <xdr:colOff>165100</xdr:colOff>
      <xdr:row>55</xdr:row>
      <xdr:rowOff>129292</xdr:rowOff>
    </xdr:to>
    <xdr:sp macro="" textlink="">
      <xdr:nvSpPr>
        <xdr:cNvPr id="382" name="楕円 381"/>
        <xdr:cNvSpPr/>
      </xdr:nvSpPr>
      <xdr:spPr>
        <a:xfrm>
          <a:off x="6921500" y="9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145819</xdr:rowOff>
    </xdr:from>
    <xdr:ext cx="534377" cy="259045"/>
    <xdr:sp macro="" textlink="">
      <xdr:nvSpPr>
        <xdr:cNvPr id="383" name="テキスト ボックス 382"/>
        <xdr:cNvSpPr txBox="1"/>
      </xdr:nvSpPr>
      <xdr:spPr>
        <a:xfrm>
          <a:off x="6705111" y="9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137708</xdr:rowOff>
    </xdr:from>
    <xdr:to>
      <xdr:col>55</xdr:col>
      <xdr:colOff>0</xdr:colOff>
      <xdr:row>78</xdr:row>
      <xdr:rowOff>70892</xdr:rowOff>
    </xdr:to>
    <xdr:cxnSp macro="">
      <xdr:nvCxnSpPr>
        <xdr:cNvPr id="414" name="直線コネクタ 413"/>
        <xdr:cNvCxnSpPr/>
      </xdr:nvCxnSpPr>
      <xdr:spPr>
        <a:xfrm flipV="1">
          <a:off x="9639300" y="13339358"/>
          <a:ext cx="838200" cy="10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70892</xdr:rowOff>
    </xdr:from>
    <xdr:to>
      <xdr:col>50</xdr:col>
      <xdr:colOff>114300</xdr:colOff>
      <xdr:row>78</xdr:row>
      <xdr:rowOff>140777</xdr:rowOff>
    </xdr:to>
    <xdr:cxnSp macro="">
      <xdr:nvCxnSpPr>
        <xdr:cNvPr id="417" name="直線コネクタ 416"/>
        <xdr:cNvCxnSpPr/>
      </xdr:nvCxnSpPr>
      <xdr:spPr>
        <a:xfrm flipV="1">
          <a:off x="8750300" y="13443992"/>
          <a:ext cx="8890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147734</xdr:rowOff>
    </xdr:from>
    <xdr:to>
      <xdr:col>45</xdr:col>
      <xdr:colOff>177800</xdr:colOff>
      <xdr:row>78</xdr:row>
      <xdr:rowOff>140777</xdr:rowOff>
    </xdr:to>
    <xdr:cxnSp macro="">
      <xdr:nvCxnSpPr>
        <xdr:cNvPr id="420" name="直線コネクタ 419"/>
        <xdr:cNvCxnSpPr/>
      </xdr:nvCxnSpPr>
      <xdr:spPr>
        <a:xfrm>
          <a:off x="7861300" y="13349384"/>
          <a:ext cx="889000" cy="16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71218</xdr:rowOff>
    </xdr:from>
    <xdr:to>
      <xdr:col>41</xdr:col>
      <xdr:colOff>50800</xdr:colOff>
      <xdr:row>77</xdr:row>
      <xdr:rowOff>147734</xdr:rowOff>
    </xdr:to>
    <xdr:cxnSp macro="">
      <xdr:nvCxnSpPr>
        <xdr:cNvPr id="423" name="直線コネクタ 422"/>
        <xdr:cNvCxnSpPr/>
      </xdr:nvCxnSpPr>
      <xdr:spPr>
        <a:xfrm>
          <a:off x="6972300" y="12758518"/>
          <a:ext cx="889000" cy="5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7" name="テキスト ボックス 426"/>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86908</xdr:rowOff>
    </xdr:from>
    <xdr:to>
      <xdr:col>55</xdr:col>
      <xdr:colOff>50800</xdr:colOff>
      <xdr:row>78</xdr:row>
      <xdr:rowOff>17058</xdr:rowOff>
    </xdr:to>
    <xdr:sp macro="" textlink="">
      <xdr:nvSpPr>
        <xdr:cNvPr id="433" name="楕円 432"/>
        <xdr:cNvSpPr/>
      </xdr:nvSpPr>
      <xdr:spPr>
        <a:xfrm>
          <a:off x="10426700" y="132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65335</xdr:rowOff>
    </xdr:from>
    <xdr:ext cx="469744" cy="259045"/>
    <xdr:sp macro="" textlink="">
      <xdr:nvSpPr>
        <xdr:cNvPr id="434" name="普通建設事業費 （ うち新規整備　）該当値テキスト"/>
        <xdr:cNvSpPr txBox="1"/>
      </xdr:nvSpPr>
      <xdr:spPr>
        <a:xfrm>
          <a:off x="10528300" y="132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20092</xdr:rowOff>
    </xdr:from>
    <xdr:to>
      <xdr:col>50</xdr:col>
      <xdr:colOff>165100</xdr:colOff>
      <xdr:row>78</xdr:row>
      <xdr:rowOff>121692</xdr:rowOff>
    </xdr:to>
    <xdr:sp macro="" textlink="">
      <xdr:nvSpPr>
        <xdr:cNvPr id="435" name="楕円 434"/>
        <xdr:cNvSpPr/>
      </xdr:nvSpPr>
      <xdr:spPr>
        <a:xfrm>
          <a:off x="95885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112819</xdr:rowOff>
    </xdr:from>
    <xdr:ext cx="469744" cy="259045"/>
    <xdr:sp macro="" textlink="">
      <xdr:nvSpPr>
        <xdr:cNvPr id="436" name="テキスト ボックス 435"/>
        <xdr:cNvSpPr txBox="1"/>
      </xdr:nvSpPr>
      <xdr:spPr>
        <a:xfrm>
          <a:off x="9404428" y="134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89977</xdr:rowOff>
    </xdr:from>
    <xdr:to>
      <xdr:col>46</xdr:col>
      <xdr:colOff>38100</xdr:colOff>
      <xdr:row>79</xdr:row>
      <xdr:rowOff>20127</xdr:rowOff>
    </xdr:to>
    <xdr:sp macro="" textlink="">
      <xdr:nvSpPr>
        <xdr:cNvPr id="437" name="楕円 436"/>
        <xdr:cNvSpPr/>
      </xdr:nvSpPr>
      <xdr:spPr>
        <a:xfrm>
          <a:off x="8699500" y="134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11254</xdr:rowOff>
    </xdr:from>
    <xdr:ext cx="469744" cy="259045"/>
    <xdr:sp macro="" textlink="">
      <xdr:nvSpPr>
        <xdr:cNvPr id="438" name="テキスト ボックス 437"/>
        <xdr:cNvSpPr txBox="1"/>
      </xdr:nvSpPr>
      <xdr:spPr>
        <a:xfrm>
          <a:off x="8515428" y="1355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96934</xdr:rowOff>
    </xdr:from>
    <xdr:to>
      <xdr:col>41</xdr:col>
      <xdr:colOff>101600</xdr:colOff>
      <xdr:row>78</xdr:row>
      <xdr:rowOff>27084</xdr:rowOff>
    </xdr:to>
    <xdr:sp macro="" textlink="">
      <xdr:nvSpPr>
        <xdr:cNvPr id="439" name="楕円 438"/>
        <xdr:cNvSpPr/>
      </xdr:nvSpPr>
      <xdr:spPr>
        <a:xfrm>
          <a:off x="7810500" y="132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18211</xdr:rowOff>
    </xdr:from>
    <xdr:ext cx="469744" cy="259045"/>
    <xdr:sp macro="" textlink="">
      <xdr:nvSpPr>
        <xdr:cNvPr id="440" name="テキスト ボックス 439"/>
        <xdr:cNvSpPr txBox="1"/>
      </xdr:nvSpPr>
      <xdr:spPr>
        <a:xfrm>
          <a:off x="7626428" y="133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20418</xdr:rowOff>
    </xdr:from>
    <xdr:to>
      <xdr:col>36</xdr:col>
      <xdr:colOff>165100</xdr:colOff>
      <xdr:row>74</xdr:row>
      <xdr:rowOff>122018</xdr:rowOff>
    </xdr:to>
    <xdr:sp macro="" textlink="">
      <xdr:nvSpPr>
        <xdr:cNvPr id="441" name="楕円 440"/>
        <xdr:cNvSpPr/>
      </xdr:nvSpPr>
      <xdr:spPr>
        <a:xfrm>
          <a:off x="6921500" y="127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138545</xdr:rowOff>
    </xdr:from>
    <xdr:ext cx="534377" cy="259045"/>
    <xdr:sp macro="" textlink="">
      <xdr:nvSpPr>
        <xdr:cNvPr id="442" name="テキスト ボックス 441"/>
        <xdr:cNvSpPr txBox="1"/>
      </xdr:nvSpPr>
      <xdr:spPr>
        <a:xfrm>
          <a:off x="6705111" y="124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16427</xdr:rowOff>
    </xdr:from>
    <xdr:to>
      <xdr:col>55</xdr:col>
      <xdr:colOff>0</xdr:colOff>
      <xdr:row>97</xdr:row>
      <xdr:rowOff>61271</xdr:rowOff>
    </xdr:to>
    <xdr:cxnSp macro="">
      <xdr:nvCxnSpPr>
        <xdr:cNvPr id="471" name="直線コネクタ 470"/>
        <xdr:cNvCxnSpPr/>
      </xdr:nvCxnSpPr>
      <xdr:spPr>
        <a:xfrm flipV="1">
          <a:off x="9639300" y="16475627"/>
          <a:ext cx="838200" cy="2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7931</xdr:rowOff>
    </xdr:from>
    <xdr:to>
      <xdr:col>50</xdr:col>
      <xdr:colOff>114300</xdr:colOff>
      <xdr:row>97</xdr:row>
      <xdr:rowOff>61271</xdr:rowOff>
    </xdr:to>
    <xdr:cxnSp macro="">
      <xdr:nvCxnSpPr>
        <xdr:cNvPr id="474" name="直線コネクタ 473"/>
        <xdr:cNvCxnSpPr/>
      </xdr:nvCxnSpPr>
      <xdr:spPr>
        <a:xfrm>
          <a:off x="8750300" y="1663858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6" name="テキスト ボックス 475"/>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7931</xdr:rowOff>
    </xdr:from>
    <xdr:to>
      <xdr:col>45</xdr:col>
      <xdr:colOff>177800</xdr:colOff>
      <xdr:row>97</xdr:row>
      <xdr:rowOff>37421</xdr:rowOff>
    </xdr:to>
    <xdr:cxnSp macro="">
      <xdr:nvCxnSpPr>
        <xdr:cNvPr id="477" name="直線コネクタ 476"/>
        <xdr:cNvCxnSpPr/>
      </xdr:nvCxnSpPr>
      <xdr:spPr>
        <a:xfrm flipV="1">
          <a:off x="7861300" y="1663858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9" name="テキスト ボックス 478"/>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103315</xdr:rowOff>
    </xdr:from>
    <xdr:to>
      <xdr:col>41</xdr:col>
      <xdr:colOff>50800</xdr:colOff>
      <xdr:row>97</xdr:row>
      <xdr:rowOff>37421</xdr:rowOff>
    </xdr:to>
    <xdr:cxnSp macro="">
      <xdr:nvCxnSpPr>
        <xdr:cNvPr id="480" name="直線コネクタ 479"/>
        <xdr:cNvCxnSpPr/>
      </xdr:nvCxnSpPr>
      <xdr:spPr>
        <a:xfrm>
          <a:off x="6972300" y="16562515"/>
          <a:ext cx="8890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2" name="テキスト ボックス 481"/>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4" name="テキスト ボックス 483"/>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137077</xdr:rowOff>
    </xdr:from>
    <xdr:to>
      <xdr:col>55</xdr:col>
      <xdr:colOff>50800</xdr:colOff>
      <xdr:row>96</xdr:row>
      <xdr:rowOff>67227</xdr:rowOff>
    </xdr:to>
    <xdr:sp macro="" textlink="">
      <xdr:nvSpPr>
        <xdr:cNvPr id="490" name="楕円 489"/>
        <xdr:cNvSpPr/>
      </xdr:nvSpPr>
      <xdr:spPr>
        <a:xfrm>
          <a:off x="10426700" y="16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159954</xdr:rowOff>
    </xdr:from>
    <xdr:ext cx="534377" cy="259045"/>
    <xdr:sp macro="" textlink="">
      <xdr:nvSpPr>
        <xdr:cNvPr id="491" name="普通建設事業費 （ うち更新整備　）該当値テキスト"/>
        <xdr:cNvSpPr txBox="1"/>
      </xdr:nvSpPr>
      <xdr:spPr>
        <a:xfrm>
          <a:off x="10528300" y="162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10471</xdr:rowOff>
    </xdr:from>
    <xdr:to>
      <xdr:col>50</xdr:col>
      <xdr:colOff>165100</xdr:colOff>
      <xdr:row>97</xdr:row>
      <xdr:rowOff>112071</xdr:rowOff>
    </xdr:to>
    <xdr:sp macro="" textlink="">
      <xdr:nvSpPr>
        <xdr:cNvPr id="492" name="楕円 491"/>
        <xdr:cNvSpPr/>
      </xdr:nvSpPr>
      <xdr:spPr>
        <a:xfrm>
          <a:off x="9588500" y="166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103198</xdr:rowOff>
    </xdr:from>
    <xdr:ext cx="534377" cy="259045"/>
    <xdr:sp macro="" textlink="">
      <xdr:nvSpPr>
        <xdr:cNvPr id="493" name="テキスト ボックス 492"/>
        <xdr:cNvSpPr txBox="1"/>
      </xdr:nvSpPr>
      <xdr:spPr>
        <a:xfrm>
          <a:off x="9372111" y="167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128581</xdr:rowOff>
    </xdr:from>
    <xdr:to>
      <xdr:col>46</xdr:col>
      <xdr:colOff>38100</xdr:colOff>
      <xdr:row>97</xdr:row>
      <xdr:rowOff>58731</xdr:rowOff>
    </xdr:to>
    <xdr:sp macro="" textlink="">
      <xdr:nvSpPr>
        <xdr:cNvPr id="494" name="楕円 493"/>
        <xdr:cNvSpPr/>
      </xdr:nvSpPr>
      <xdr:spPr>
        <a:xfrm>
          <a:off x="8699500" y="165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49858</xdr:rowOff>
    </xdr:from>
    <xdr:ext cx="534377" cy="259045"/>
    <xdr:sp macro="" textlink="">
      <xdr:nvSpPr>
        <xdr:cNvPr id="495" name="テキスト ボックス 494"/>
        <xdr:cNvSpPr txBox="1"/>
      </xdr:nvSpPr>
      <xdr:spPr>
        <a:xfrm>
          <a:off x="8483111" y="166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158071</xdr:rowOff>
    </xdr:from>
    <xdr:to>
      <xdr:col>41</xdr:col>
      <xdr:colOff>101600</xdr:colOff>
      <xdr:row>97</xdr:row>
      <xdr:rowOff>88221</xdr:rowOff>
    </xdr:to>
    <xdr:sp macro="" textlink="">
      <xdr:nvSpPr>
        <xdr:cNvPr id="496" name="楕円 495"/>
        <xdr:cNvSpPr/>
      </xdr:nvSpPr>
      <xdr:spPr>
        <a:xfrm>
          <a:off x="7810500" y="166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79348</xdr:rowOff>
    </xdr:from>
    <xdr:ext cx="534377" cy="259045"/>
    <xdr:sp macro="" textlink="">
      <xdr:nvSpPr>
        <xdr:cNvPr id="497" name="テキスト ボックス 496"/>
        <xdr:cNvSpPr txBox="1"/>
      </xdr:nvSpPr>
      <xdr:spPr>
        <a:xfrm>
          <a:off x="7594111" y="167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52515</xdr:rowOff>
    </xdr:from>
    <xdr:to>
      <xdr:col>36</xdr:col>
      <xdr:colOff>165100</xdr:colOff>
      <xdr:row>96</xdr:row>
      <xdr:rowOff>154115</xdr:rowOff>
    </xdr:to>
    <xdr:sp macro="" textlink="">
      <xdr:nvSpPr>
        <xdr:cNvPr id="498" name="楕円 497"/>
        <xdr:cNvSpPr/>
      </xdr:nvSpPr>
      <xdr:spPr>
        <a:xfrm>
          <a:off x="6921500" y="165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145242</xdr:rowOff>
    </xdr:from>
    <xdr:ext cx="534377" cy="259045"/>
    <xdr:sp macro="" textlink="">
      <xdr:nvSpPr>
        <xdr:cNvPr id="499" name="テキスト ボックス 498"/>
        <xdr:cNvSpPr txBox="1"/>
      </xdr:nvSpPr>
      <xdr:spPr>
        <a:xfrm>
          <a:off x="6705111" y="166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91065</xdr:rowOff>
    </xdr:from>
    <xdr:to>
      <xdr:col>85</xdr:col>
      <xdr:colOff>126364</xdr:colOff>
      <xdr:row>39</xdr:row>
      <xdr:rowOff>44450</xdr:rowOff>
    </xdr:to>
    <xdr:cxnSp macro="">
      <xdr:nvCxnSpPr>
        <xdr:cNvPr id="523" name="直線コネクタ 522"/>
        <xdr:cNvCxnSpPr/>
      </xdr:nvCxnSpPr>
      <xdr:spPr>
        <a:xfrm flipV="1">
          <a:off x="16317595" y="6263265"/>
          <a:ext cx="1269" cy="46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73436</xdr:rowOff>
    </xdr:from>
    <xdr:ext cx="249299" cy="259045"/>
    <xdr:sp macro="" textlink="">
      <xdr:nvSpPr>
        <xdr:cNvPr id="524" name="災害復旧事業費最小値テキスト"/>
        <xdr:cNvSpPr txBox="1"/>
      </xdr:nvSpPr>
      <xdr:spPr>
        <a:xfrm>
          <a:off x="16370300" y="67599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37742</xdr:rowOff>
    </xdr:from>
    <xdr:ext cx="534377" cy="259045"/>
    <xdr:sp macro="" textlink="">
      <xdr:nvSpPr>
        <xdr:cNvPr id="526" name="災害復旧事業費最大値テキスト"/>
        <xdr:cNvSpPr txBox="1"/>
      </xdr:nvSpPr>
      <xdr:spPr>
        <a:xfrm>
          <a:off x="16370300" y="60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91065</xdr:rowOff>
    </xdr:from>
    <xdr:to>
      <xdr:col>86</xdr:col>
      <xdr:colOff>25400</xdr:colOff>
      <xdr:row>36</xdr:row>
      <xdr:rowOff>91065</xdr:rowOff>
    </xdr:to>
    <xdr:cxnSp macro="">
      <xdr:nvCxnSpPr>
        <xdr:cNvPr id="527" name="直線コネクタ 526"/>
        <xdr:cNvCxnSpPr/>
      </xdr:nvCxnSpPr>
      <xdr:spPr>
        <a:xfrm>
          <a:off x="16230600" y="6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9703</xdr:rowOff>
    </xdr:from>
    <xdr:to>
      <xdr:col>85</xdr:col>
      <xdr:colOff>127000</xdr:colOff>
      <xdr:row>36</xdr:row>
      <xdr:rowOff>91065</xdr:rowOff>
    </xdr:to>
    <xdr:cxnSp macro="">
      <xdr:nvCxnSpPr>
        <xdr:cNvPr id="528" name="直線コネクタ 527"/>
        <xdr:cNvCxnSpPr/>
      </xdr:nvCxnSpPr>
      <xdr:spPr>
        <a:xfrm>
          <a:off x="15481300" y="5153203"/>
          <a:ext cx="838200" cy="11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117886</xdr:rowOff>
    </xdr:from>
    <xdr:ext cx="469744" cy="259045"/>
    <xdr:sp macro="" textlink="">
      <xdr:nvSpPr>
        <xdr:cNvPr id="529" name="災害復旧事業費平均値テキスト"/>
        <xdr:cNvSpPr txBox="1"/>
      </xdr:nvSpPr>
      <xdr:spPr>
        <a:xfrm>
          <a:off x="16370300" y="6632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139459</xdr:rowOff>
    </xdr:from>
    <xdr:to>
      <xdr:col>85</xdr:col>
      <xdr:colOff>177800</xdr:colOff>
      <xdr:row>39</xdr:row>
      <xdr:rowOff>69609</xdr:rowOff>
    </xdr:to>
    <xdr:sp macro="" textlink="">
      <xdr:nvSpPr>
        <xdr:cNvPr id="530" name="フローチャート: 判断 529"/>
        <xdr:cNvSpPr/>
      </xdr:nvSpPr>
      <xdr:spPr>
        <a:xfrm>
          <a:off x="16268700" y="665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9703</xdr:rowOff>
    </xdr:from>
    <xdr:to>
      <xdr:col>81</xdr:col>
      <xdr:colOff>50800</xdr:colOff>
      <xdr:row>34</xdr:row>
      <xdr:rowOff>19342</xdr:rowOff>
    </xdr:to>
    <xdr:cxnSp macro="">
      <xdr:nvCxnSpPr>
        <xdr:cNvPr id="531" name="直線コネクタ 530"/>
        <xdr:cNvCxnSpPr/>
      </xdr:nvCxnSpPr>
      <xdr:spPr>
        <a:xfrm flipV="1">
          <a:off x="14592300" y="5153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107988</xdr:rowOff>
    </xdr:from>
    <xdr:to>
      <xdr:col>81</xdr:col>
      <xdr:colOff>101600</xdr:colOff>
      <xdr:row>39</xdr:row>
      <xdr:rowOff>38138</xdr:rowOff>
    </xdr:to>
    <xdr:sp macro="" textlink="">
      <xdr:nvSpPr>
        <xdr:cNvPr id="532" name="フローチャート: 判断 531"/>
        <xdr:cNvSpPr/>
      </xdr:nvSpPr>
      <xdr:spPr>
        <a:xfrm>
          <a:off x="154305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29265</xdr:rowOff>
    </xdr:from>
    <xdr:ext cx="469744" cy="259045"/>
    <xdr:sp macro="" textlink="">
      <xdr:nvSpPr>
        <xdr:cNvPr id="533" name="テキスト ボックス 532"/>
        <xdr:cNvSpPr txBox="1"/>
      </xdr:nvSpPr>
      <xdr:spPr>
        <a:xfrm>
          <a:off x="15246428" y="67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19342</xdr:rowOff>
    </xdr:from>
    <xdr:to>
      <xdr:col>76</xdr:col>
      <xdr:colOff>114300</xdr:colOff>
      <xdr:row>35</xdr:row>
      <xdr:rowOff>72130</xdr:rowOff>
    </xdr:to>
    <xdr:cxnSp macro="">
      <xdr:nvCxnSpPr>
        <xdr:cNvPr id="534" name="直線コネクタ 533"/>
        <xdr:cNvCxnSpPr/>
      </xdr:nvCxnSpPr>
      <xdr:spPr>
        <a:xfrm flipV="1">
          <a:off x="13703300" y="5848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115970</xdr:rowOff>
    </xdr:from>
    <xdr:to>
      <xdr:col>76</xdr:col>
      <xdr:colOff>165100</xdr:colOff>
      <xdr:row>39</xdr:row>
      <xdr:rowOff>46120</xdr:rowOff>
    </xdr:to>
    <xdr:sp macro="" textlink="">
      <xdr:nvSpPr>
        <xdr:cNvPr id="535" name="フローチャート: 判断 534"/>
        <xdr:cNvSpPr/>
      </xdr:nvSpPr>
      <xdr:spPr>
        <a:xfrm>
          <a:off x="14541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37247</xdr:rowOff>
    </xdr:from>
    <xdr:ext cx="469744" cy="259045"/>
    <xdr:sp macro="" textlink="">
      <xdr:nvSpPr>
        <xdr:cNvPr id="536" name="テキスト ボックス 535"/>
        <xdr:cNvSpPr txBox="1"/>
      </xdr:nvSpPr>
      <xdr:spPr>
        <a:xfrm>
          <a:off x="14357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131775</xdr:rowOff>
    </xdr:from>
    <xdr:to>
      <xdr:col>71</xdr:col>
      <xdr:colOff>177800</xdr:colOff>
      <xdr:row>35</xdr:row>
      <xdr:rowOff>72130</xdr:rowOff>
    </xdr:to>
    <xdr:cxnSp macro="">
      <xdr:nvCxnSpPr>
        <xdr:cNvPr id="537" name="直線コネクタ 536"/>
        <xdr:cNvCxnSpPr/>
      </xdr:nvCxnSpPr>
      <xdr:spPr>
        <a:xfrm>
          <a:off x="12814300" y="5789625"/>
          <a:ext cx="889000" cy="28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124257</xdr:rowOff>
    </xdr:from>
    <xdr:to>
      <xdr:col>72</xdr:col>
      <xdr:colOff>38100</xdr:colOff>
      <xdr:row>39</xdr:row>
      <xdr:rowOff>54407</xdr:rowOff>
    </xdr:to>
    <xdr:sp macro="" textlink="">
      <xdr:nvSpPr>
        <xdr:cNvPr id="538" name="フローチャート: 判断 537"/>
        <xdr:cNvSpPr/>
      </xdr:nvSpPr>
      <xdr:spPr>
        <a:xfrm>
          <a:off x="13652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45534</xdr:rowOff>
    </xdr:from>
    <xdr:ext cx="469744" cy="259045"/>
    <xdr:sp macro="" textlink="">
      <xdr:nvSpPr>
        <xdr:cNvPr id="539" name="テキスト ボックス 538"/>
        <xdr:cNvSpPr txBox="1"/>
      </xdr:nvSpPr>
      <xdr:spPr>
        <a:xfrm>
          <a:off x="13468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138830</xdr:rowOff>
    </xdr:from>
    <xdr:to>
      <xdr:col>67</xdr:col>
      <xdr:colOff>101600</xdr:colOff>
      <xdr:row>39</xdr:row>
      <xdr:rowOff>68980</xdr:rowOff>
    </xdr:to>
    <xdr:sp macro="" textlink="">
      <xdr:nvSpPr>
        <xdr:cNvPr id="540" name="フローチャート: 判断 539"/>
        <xdr:cNvSpPr/>
      </xdr:nvSpPr>
      <xdr:spPr>
        <a:xfrm>
          <a:off x="12763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60107</xdr:rowOff>
    </xdr:from>
    <xdr:ext cx="469744" cy="259045"/>
    <xdr:sp macro="" textlink="">
      <xdr:nvSpPr>
        <xdr:cNvPr id="541" name="テキスト ボックス 540"/>
        <xdr:cNvSpPr txBox="1"/>
      </xdr:nvSpPr>
      <xdr:spPr>
        <a:xfrm>
          <a:off x="12579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40265</xdr:rowOff>
    </xdr:from>
    <xdr:to>
      <xdr:col>85</xdr:col>
      <xdr:colOff>177800</xdr:colOff>
      <xdr:row>36</xdr:row>
      <xdr:rowOff>141865</xdr:rowOff>
    </xdr:to>
    <xdr:sp macro="" textlink="">
      <xdr:nvSpPr>
        <xdr:cNvPr id="547" name="楕円 546"/>
        <xdr:cNvSpPr/>
      </xdr:nvSpPr>
      <xdr:spPr>
        <a:xfrm>
          <a:off x="16268700" y="6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164742</xdr:rowOff>
    </xdr:from>
    <xdr:ext cx="534377" cy="259045"/>
    <xdr:sp macro="" textlink="">
      <xdr:nvSpPr>
        <xdr:cNvPr id="548" name="災害復旧事業費該当値テキスト"/>
        <xdr:cNvSpPr txBox="1"/>
      </xdr:nvSpPr>
      <xdr:spPr>
        <a:xfrm>
          <a:off x="16370300" y="61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130353</xdr:rowOff>
    </xdr:from>
    <xdr:to>
      <xdr:col>81</xdr:col>
      <xdr:colOff>101600</xdr:colOff>
      <xdr:row>30</xdr:row>
      <xdr:rowOff>60503</xdr:rowOff>
    </xdr:to>
    <xdr:sp macro="" textlink="">
      <xdr:nvSpPr>
        <xdr:cNvPr id="549" name="楕円 548"/>
        <xdr:cNvSpPr/>
      </xdr:nvSpPr>
      <xdr:spPr>
        <a:xfrm>
          <a:off x="15430500" y="5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77030</xdr:rowOff>
    </xdr:from>
    <xdr:ext cx="534377" cy="259045"/>
    <xdr:sp macro="" textlink="">
      <xdr:nvSpPr>
        <xdr:cNvPr id="550" name="テキスト ボックス 549"/>
        <xdr:cNvSpPr txBox="1"/>
      </xdr:nvSpPr>
      <xdr:spPr>
        <a:xfrm>
          <a:off x="15214111" y="48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139992</xdr:rowOff>
    </xdr:from>
    <xdr:to>
      <xdr:col>76</xdr:col>
      <xdr:colOff>165100</xdr:colOff>
      <xdr:row>34</xdr:row>
      <xdr:rowOff>70142</xdr:rowOff>
    </xdr:to>
    <xdr:sp macro="" textlink="">
      <xdr:nvSpPr>
        <xdr:cNvPr id="551" name="楕円 550"/>
        <xdr:cNvSpPr/>
      </xdr:nvSpPr>
      <xdr:spPr>
        <a:xfrm>
          <a:off x="14541500" y="5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86669</xdr:rowOff>
    </xdr:from>
    <xdr:ext cx="534377" cy="259045"/>
    <xdr:sp macro="" textlink="">
      <xdr:nvSpPr>
        <xdr:cNvPr id="552" name="テキスト ボックス 551"/>
        <xdr:cNvSpPr txBox="1"/>
      </xdr:nvSpPr>
      <xdr:spPr>
        <a:xfrm>
          <a:off x="14325111" y="55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21330</xdr:rowOff>
    </xdr:from>
    <xdr:to>
      <xdr:col>72</xdr:col>
      <xdr:colOff>38100</xdr:colOff>
      <xdr:row>35</xdr:row>
      <xdr:rowOff>122930</xdr:rowOff>
    </xdr:to>
    <xdr:sp macro="" textlink="">
      <xdr:nvSpPr>
        <xdr:cNvPr id="553" name="楕円 552"/>
        <xdr:cNvSpPr/>
      </xdr:nvSpPr>
      <xdr:spPr>
        <a:xfrm>
          <a:off x="13652500" y="6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139457</xdr:rowOff>
    </xdr:from>
    <xdr:ext cx="534377" cy="259045"/>
    <xdr:sp macro="" textlink="">
      <xdr:nvSpPr>
        <xdr:cNvPr id="554" name="テキスト ボックス 553"/>
        <xdr:cNvSpPr txBox="1"/>
      </xdr:nvSpPr>
      <xdr:spPr>
        <a:xfrm>
          <a:off x="13436111" y="57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80975</xdr:rowOff>
    </xdr:from>
    <xdr:to>
      <xdr:col>67</xdr:col>
      <xdr:colOff>101600</xdr:colOff>
      <xdr:row>34</xdr:row>
      <xdr:rowOff>11125</xdr:rowOff>
    </xdr:to>
    <xdr:sp macro="" textlink="">
      <xdr:nvSpPr>
        <xdr:cNvPr id="555" name="楕円 554"/>
        <xdr:cNvSpPr/>
      </xdr:nvSpPr>
      <xdr:spPr>
        <a:xfrm>
          <a:off x="12763500" y="57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27652</xdr:rowOff>
    </xdr:from>
    <xdr:ext cx="534377" cy="259045"/>
    <xdr:sp macro="" textlink="">
      <xdr:nvSpPr>
        <xdr:cNvPr id="556" name="テキスト ボックス 555"/>
        <xdr:cNvSpPr txBox="1"/>
      </xdr:nvSpPr>
      <xdr:spPr>
        <a:xfrm>
          <a:off x="12547111" y="55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6" name="テキスト ボックス 62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30" name="テキスト ボックス 629"/>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4" name="直線コネクタ 633"/>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5"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6" name="直線コネクタ 635"/>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7"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8" name="直線コネクタ 637"/>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126527</xdr:rowOff>
    </xdr:from>
    <xdr:to>
      <xdr:col>85</xdr:col>
      <xdr:colOff>127000</xdr:colOff>
      <xdr:row>76</xdr:row>
      <xdr:rowOff>145501</xdr:rowOff>
    </xdr:to>
    <xdr:cxnSp macro="">
      <xdr:nvCxnSpPr>
        <xdr:cNvPr id="639" name="直線コネクタ 638"/>
        <xdr:cNvCxnSpPr/>
      </xdr:nvCxnSpPr>
      <xdr:spPr>
        <a:xfrm>
          <a:off x="15481300" y="13156727"/>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40"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41" name="フローチャート: 判断 640"/>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102952</xdr:rowOff>
    </xdr:from>
    <xdr:to>
      <xdr:col>81</xdr:col>
      <xdr:colOff>50800</xdr:colOff>
      <xdr:row>76</xdr:row>
      <xdr:rowOff>126527</xdr:rowOff>
    </xdr:to>
    <xdr:cxnSp macro="">
      <xdr:nvCxnSpPr>
        <xdr:cNvPr id="642" name="直線コネクタ 641"/>
        <xdr:cNvCxnSpPr/>
      </xdr:nvCxnSpPr>
      <xdr:spPr>
        <a:xfrm>
          <a:off x="14592300" y="13133152"/>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3" name="フローチャート: 判断 642"/>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4" name="テキスト ボックス 643"/>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70720</xdr:rowOff>
    </xdr:from>
    <xdr:to>
      <xdr:col>76</xdr:col>
      <xdr:colOff>114300</xdr:colOff>
      <xdr:row>76</xdr:row>
      <xdr:rowOff>102952</xdr:rowOff>
    </xdr:to>
    <xdr:cxnSp macro="">
      <xdr:nvCxnSpPr>
        <xdr:cNvPr id="645" name="直線コネクタ 644"/>
        <xdr:cNvCxnSpPr/>
      </xdr:nvCxnSpPr>
      <xdr:spPr>
        <a:xfrm>
          <a:off x="13703300" y="1310092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6" name="フローチャート: 判断 645"/>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7" name="テキスト ボックス 646"/>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54432</xdr:rowOff>
    </xdr:from>
    <xdr:to>
      <xdr:col>71</xdr:col>
      <xdr:colOff>177800</xdr:colOff>
      <xdr:row>76</xdr:row>
      <xdr:rowOff>70720</xdr:rowOff>
    </xdr:to>
    <xdr:cxnSp macro="">
      <xdr:nvCxnSpPr>
        <xdr:cNvPr id="648" name="直線コネクタ 647"/>
        <xdr:cNvCxnSpPr/>
      </xdr:nvCxnSpPr>
      <xdr:spPr>
        <a:xfrm>
          <a:off x="12814300" y="130846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9" name="フローチャート: 判断 648"/>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50" name="テキスト ボックス 649"/>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51" name="フローチャート: 判断 650"/>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52" name="テキスト ボックス 651"/>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94701</xdr:rowOff>
    </xdr:from>
    <xdr:to>
      <xdr:col>85</xdr:col>
      <xdr:colOff>177800</xdr:colOff>
      <xdr:row>77</xdr:row>
      <xdr:rowOff>24851</xdr:rowOff>
    </xdr:to>
    <xdr:sp macro="" textlink="">
      <xdr:nvSpPr>
        <xdr:cNvPr id="658" name="楕円 657"/>
        <xdr:cNvSpPr/>
      </xdr:nvSpPr>
      <xdr:spPr>
        <a:xfrm>
          <a:off x="16268700" y="131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73128</xdr:rowOff>
    </xdr:from>
    <xdr:ext cx="534377" cy="259045"/>
    <xdr:sp macro="" textlink="">
      <xdr:nvSpPr>
        <xdr:cNvPr id="659" name="公債費該当値テキスト"/>
        <xdr:cNvSpPr txBox="1"/>
      </xdr:nvSpPr>
      <xdr:spPr>
        <a:xfrm>
          <a:off x="16370300" y="1310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75727</xdr:rowOff>
    </xdr:from>
    <xdr:to>
      <xdr:col>81</xdr:col>
      <xdr:colOff>101600</xdr:colOff>
      <xdr:row>77</xdr:row>
      <xdr:rowOff>5877</xdr:rowOff>
    </xdr:to>
    <xdr:sp macro="" textlink="">
      <xdr:nvSpPr>
        <xdr:cNvPr id="660" name="楕円 659"/>
        <xdr:cNvSpPr/>
      </xdr:nvSpPr>
      <xdr:spPr>
        <a:xfrm>
          <a:off x="15430500" y="131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168454</xdr:rowOff>
    </xdr:from>
    <xdr:ext cx="534377" cy="259045"/>
    <xdr:sp macro="" textlink="">
      <xdr:nvSpPr>
        <xdr:cNvPr id="661" name="テキスト ボックス 660"/>
        <xdr:cNvSpPr txBox="1"/>
      </xdr:nvSpPr>
      <xdr:spPr>
        <a:xfrm>
          <a:off x="15214111" y="131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52152</xdr:rowOff>
    </xdr:from>
    <xdr:to>
      <xdr:col>76</xdr:col>
      <xdr:colOff>165100</xdr:colOff>
      <xdr:row>76</xdr:row>
      <xdr:rowOff>153752</xdr:rowOff>
    </xdr:to>
    <xdr:sp macro="" textlink="">
      <xdr:nvSpPr>
        <xdr:cNvPr id="662" name="楕円 661"/>
        <xdr:cNvSpPr/>
      </xdr:nvSpPr>
      <xdr:spPr>
        <a:xfrm>
          <a:off x="14541500" y="130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144879</xdr:rowOff>
    </xdr:from>
    <xdr:ext cx="534377" cy="259045"/>
    <xdr:sp macro="" textlink="">
      <xdr:nvSpPr>
        <xdr:cNvPr id="663" name="テキスト ボックス 662"/>
        <xdr:cNvSpPr txBox="1"/>
      </xdr:nvSpPr>
      <xdr:spPr>
        <a:xfrm>
          <a:off x="14325111" y="131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19920</xdr:rowOff>
    </xdr:from>
    <xdr:to>
      <xdr:col>72</xdr:col>
      <xdr:colOff>38100</xdr:colOff>
      <xdr:row>76</xdr:row>
      <xdr:rowOff>121520</xdr:rowOff>
    </xdr:to>
    <xdr:sp macro="" textlink="">
      <xdr:nvSpPr>
        <xdr:cNvPr id="664" name="楕円 663"/>
        <xdr:cNvSpPr/>
      </xdr:nvSpPr>
      <xdr:spPr>
        <a:xfrm>
          <a:off x="13652500" y="13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112647</xdr:rowOff>
    </xdr:from>
    <xdr:ext cx="534377" cy="259045"/>
    <xdr:sp macro="" textlink="">
      <xdr:nvSpPr>
        <xdr:cNvPr id="665" name="テキスト ボックス 664"/>
        <xdr:cNvSpPr txBox="1"/>
      </xdr:nvSpPr>
      <xdr:spPr>
        <a:xfrm>
          <a:off x="13436111" y="131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3632</xdr:rowOff>
    </xdr:from>
    <xdr:to>
      <xdr:col>67</xdr:col>
      <xdr:colOff>101600</xdr:colOff>
      <xdr:row>76</xdr:row>
      <xdr:rowOff>105232</xdr:rowOff>
    </xdr:to>
    <xdr:sp macro="" textlink="">
      <xdr:nvSpPr>
        <xdr:cNvPr id="666" name="楕円 665"/>
        <xdr:cNvSpPr/>
      </xdr:nvSpPr>
      <xdr:spPr>
        <a:xfrm>
          <a:off x="12763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96359</xdr:rowOff>
    </xdr:from>
    <xdr:ext cx="534377" cy="259045"/>
    <xdr:sp macro="" textlink="">
      <xdr:nvSpPr>
        <xdr:cNvPr id="667" name="テキスト ボックス 666"/>
        <xdr:cNvSpPr txBox="1"/>
      </xdr:nvSpPr>
      <xdr:spPr>
        <a:xfrm>
          <a:off x="12547111" y="13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91" name="直線コネクタ 690"/>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2"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3" name="直線コネクタ 692"/>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4"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5" name="直線コネクタ 694"/>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169494</xdr:rowOff>
    </xdr:from>
    <xdr:to>
      <xdr:col>85</xdr:col>
      <xdr:colOff>127000</xdr:colOff>
      <xdr:row>93</xdr:row>
      <xdr:rowOff>99504</xdr:rowOff>
    </xdr:to>
    <xdr:cxnSp macro="">
      <xdr:nvCxnSpPr>
        <xdr:cNvPr id="696" name="直線コネクタ 695"/>
        <xdr:cNvCxnSpPr/>
      </xdr:nvCxnSpPr>
      <xdr:spPr>
        <a:xfrm flipV="1">
          <a:off x="15481300" y="15599994"/>
          <a:ext cx="838200" cy="4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7"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8" name="フローチャート: 判断 697"/>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99504</xdr:rowOff>
    </xdr:from>
    <xdr:to>
      <xdr:col>81</xdr:col>
      <xdr:colOff>50800</xdr:colOff>
      <xdr:row>94</xdr:row>
      <xdr:rowOff>78817</xdr:rowOff>
    </xdr:to>
    <xdr:cxnSp macro="">
      <xdr:nvCxnSpPr>
        <xdr:cNvPr id="699" name="直線コネクタ 698"/>
        <xdr:cNvCxnSpPr/>
      </xdr:nvCxnSpPr>
      <xdr:spPr>
        <a:xfrm flipV="1">
          <a:off x="14592300" y="16044354"/>
          <a:ext cx="889000" cy="1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700" name="フローチャート: 判断 699"/>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701" name="テキスト ボックス 700"/>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118363</xdr:rowOff>
    </xdr:from>
    <xdr:to>
      <xdr:col>76</xdr:col>
      <xdr:colOff>114300</xdr:colOff>
      <xdr:row>94</xdr:row>
      <xdr:rowOff>78817</xdr:rowOff>
    </xdr:to>
    <xdr:cxnSp macro="">
      <xdr:nvCxnSpPr>
        <xdr:cNvPr id="702" name="直線コネクタ 701"/>
        <xdr:cNvCxnSpPr/>
      </xdr:nvCxnSpPr>
      <xdr:spPr>
        <a:xfrm>
          <a:off x="13703300" y="15891763"/>
          <a:ext cx="889000" cy="30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3" name="フローチャート: 判断 702"/>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4" name="テキスト ボックス 703"/>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118363</xdr:rowOff>
    </xdr:from>
    <xdr:to>
      <xdr:col>71</xdr:col>
      <xdr:colOff>177800</xdr:colOff>
      <xdr:row>95</xdr:row>
      <xdr:rowOff>167970</xdr:rowOff>
    </xdr:to>
    <xdr:cxnSp macro="">
      <xdr:nvCxnSpPr>
        <xdr:cNvPr id="705" name="直線コネクタ 704"/>
        <xdr:cNvCxnSpPr/>
      </xdr:nvCxnSpPr>
      <xdr:spPr>
        <a:xfrm flipV="1">
          <a:off x="12814300" y="15891763"/>
          <a:ext cx="889000" cy="5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6" name="フローチャート: 判断 705"/>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7" name="テキスト ボックス 706"/>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8" name="フローチャート: 判断 707"/>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9" name="テキスト ボックス 708"/>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118694</xdr:rowOff>
    </xdr:from>
    <xdr:to>
      <xdr:col>85</xdr:col>
      <xdr:colOff>177800</xdr:colOff>
      <xdr:row>91</xdr:row>
      <xdr:rowOff>48844</xdr:rowOff>
    </xdr:to>
    <xdr:sp macro="" textlink="">
      <xdr:nvSpPr>
        <xdr:cNvPr id="715" name="楕円 714"/>
        <xdr:cNvSpPr/>
      </xdr:nvSpPr>
      <xdr:spPr>
        <a:xfrm>
          <a:off x="16268700" y="155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71721</xdr:rowOff>
    </xdr:from>
    <xdr:ext cx="534377" cy="259045"/>
    <xdr:sp macro="" textlink="">
      <xdr:nvSpPr>
        <xdr:cNvPr id="716" name="積立金該当値テキスト"/>
        <xdr:cNvSpPr txBox="1"/>
      </xdr:nvSpPr>
      <xdr:spPr>
        <a:xfrm>
          <a:off x="16370300" y="155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48704</xdr:rowOff>
    </xdr:from>
    <xdr:to>
      <xdr:col>81</xdr:col>
      <xdr:colOff>101600</xdr:colOff>
      <xdr:row>93</xdr:row>
      <xdr:rowOff>150304</xdr:rowOff>
    </xdr:to>
    <xdr:sp macro="" textlink="">
      <xdr:nvSpPr>
        <xdr:cNvPr id="717" name="楕円 716"/>
        <xdr:cNvSpPr/>
      </xdr:nvSpPr>
      <xdr:spPr>
        <a:xfrm>
          <a:off x="15430500" y="159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166831</xdr:rowOff>
    </xdr:from>
    <xdr:ext cx="534377" cy="259045"/>
    <xdr:sp macro="" textlink="">
      <xdr:nvSpPr>
        <xdr:cNvPr id="718" name="テキスト ボックス 717"/>
        <xdr:cNvSpPr txBox="1"/>
      </xdr:nvSpPr>
      <xdr:spPr>
        <a:xfrm>
          <a:off x="15214111" y="157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28017</xdr:rowOff>
    </xdr:from>
    <xdr:to>
      <xdr:col>76</xdr:col>
      <xdr:colOff>165100</xdr:colOff>
      <xdr:row>94</xdr:row>
      <xdr:rowOff>129617</xdr:rowOff>
    </xdr:to>
    <xdr:sp macro="" textlink="">
      <xdr:nvSpPr>
        <xdr:cNvPr id="719" name="楕円 718"/>
        <xdr:cNvSpPr/>
      </xdr:nvSpPr>
      <xdr:spPr>
        <a:xfrm>
          <a:off x="14541500" y="161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146144</xdr:rowOff>
    </xdr:from>
    <xdr:ext cx="534377" cy="259045"/>
    <xdr:sp macro="" textlink="">
      <xdr:nvSpPr>
        <xdr:cNvPr id="720" name="テキスト ボックス 719"/>
        <xdr:cNvSpPr txBox="1"/>
      </xdr:nvSpPr>
      <xdr:spPr>
        <a:xfrm>
          <a:off x="14325111" y="159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67563</xdr:rowOff>
    </xdr:from>
    <xdr:to>
      <xdr:col>72</xdr:col>
      <xdr:colOff>38100</xdr:colOff>
      <xdr:row>92</xdr:row>
      <xdr:rowOff>169163</xdr:rowOff>
    </xdr:to>
    <xdr:sp macro="" textlink="">
      <xdr:nvSpPr>
        <xdr:cNvPr id="721" name="楕円 720"/>
        <xdr:cNvSpPr/>
      </xdr:nvSpPr>
      <xdr:spPr>
        <a:xfrm>
          <a:off x="13652500" y="1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14240</xdr:rowOff>
    </xdr:from>
    <xdr:ext cx="534377" cy="259045"/>
    <xdr:sp macro="" textlink="">
      <xdr:nvSpPr>
        <xdr:cNvPr id="722" name="テキスト ボックス 721"/>
        <xdr:cNvSpPr txBox="1"/>
      </xdr:nvSpPr>
      <xdr:spPr>
        <a:xfrm>
          <a:off x="13436111" y="156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117170</xdr:rowOff>
    </xdr:from>
    <xdr:to>
      <xdr:col>67</xdr:col>
      <xdr:colOff>101600</xdr:colOff>
      <xdr:row>96</xdr:row>
      <xdr:rowOff>47320</xdr:rowOff>
    </xdr:to>
    <xdr:sp macro="" textlink="">
      <xdr:nvSpPr>
        <xdr:cNvPr id="723" name="楕円 722"/>
        <xdr:cNvSpPr/>
      </xdr:nvSpPr>
      <xdr:spPr>
        <a:xfrm>
          <a:off x="127635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63847</xdr:rowOff>
    </xdr:from>
    <xdr:ext cx="534377" cy="259045"/>
    <xdr:sp macro="" textlink="">
      <xdr:nvSpPr>
        <xdr:cNvPr id="724" name="テキスト ボックス 723"/>
        <xdr:cNvSpPr txBox="1"/>
      </xdr:nvSpPr>
      <xdr:spPr>
        <a:xfrm>
          <a:off x="12547111" y="161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50" name="直線コネクタ 749"/>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3"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4" name="直線コネクタ 753"/>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106226</xdr:rowOff>
    </xdr:from>
    <xdr:to>
      <xdr:col>116</xdr:col>
      <xdr:colOff>63500</xdr:colOff>
      <xdr:row>34</xdr:row>
      <xdr:rowOff>4499</xdr:rowOff>
    </xdr:to>
    <xdr:cxnSp macro="">
      <xdr:nvCxnSpPr>
        <xdr:cNvPr id="755" name="直線コネクタ 754"/>
        <xdr:cNvCxnSpPr/>
      </xdr:nvCxnSpPr>
      <xdr:spPr>
        <a:xfrm flipV="1">
          <a:off x="21323300" y="5764076"/>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6"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7" name="フローチャート: 判断 756"/>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52669</xdr:rowOff>
    </xdr:from>
    <xdr:to>
      <xdr:col>111</xdr:col>
      <xdr:colOff>177800</xdr:colOff>
      <xdr:row>34</xdr:row>
      <xdr:rowOff>4499</xdr:rowOff>
    </xdr:to>
    <xdr:cxnSp macro="">
      <xdr:nvCxnSpPr>
        <xdr:cNvPr id="758" name="直線コネクタ 757"/>
        <xdr:cNvCxnSpPr/>
      </xdr:nvCxnSpPr>
      <xdr:spPr>
        <a:xfrm>
          <a:off x="20434300" y="5710519"/>
          <a:ext cx="889000" cy="1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9" name="フローチャート: 判断 758"/>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60" name="テキスト ボックス 759"/>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70467</xdr:rowOff>
    </xdr:from>
    <xdr:to>
      <xdr:col>107</xdr:col>
      <xdr:colOff>50800</xdr:colOff>
      <xdr:row>33</xdr:row>
      <xdr:rowOff>52669</xdr:rowOff>
    </xdr:to>
    <xdr:cxnSp macro="">
      <xdr:nvCxnSpPr>
        <xdr:cNvPr id="761" name="直線コネクタ 760"/>
        <xdr:cNvCxnSpPr/>
      </xdr:nvCxnSpPr>
      <xdr:spPr>
        <a:xfrm>
          <a:off x="19545300" y="5556867"/>
          <a:ext cx="889000" cy="1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2" name="フローチャート: 判断 761"/>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3" name="テキスト ボックス 762"/>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136108</xdr:rowOff>
    </xdr:from>
    <xdr:to>
      <xdr:col>102</xdr:col>
      <xdr:colOff>114300</xdr:colOff>
      <xdr:row>32</xdr:row>
      <xdr:rowOff>70467</xdr:rowOff>
    </xdr:to>
    <xdr:cxnSp macro="">
      <xdr:nvCxnSpPr>
        <xdr:cNvPr id="764" name="直線コネクタ 763"/>
        <xdr:cNvCxnSpPr/>
      </xdr:nvCxnSpPr>
      <xdr:spPr>
        <a:xfrm>
          <a:off x="18656300" y="5451058"/>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5" name="フローチャート: 判断 764"/>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6" name="テキスト ボックス 765"/>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7" name="フローチャート: 判断 766"/>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8" name="テキスト ボックス 767"/>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55426</xdr:rowOff>
    </xdr:from>
    <xdr:to>
      <xdr:col>116</xdr:col>
      <xdr:colOff>114300</xdr:colOff>
      <xdr:row>33</xdr:row>
      <xdr:rowOff>157026</xdr:rowOff>
    </xdr:to>
    <xdr:sp macro="" textlink="">
      <xdr:nvSpPr>
        <xdr:cNvPr id="774" name="楕円 773"/>
        <xdr:cNvSpPr/>
      </xdr:nvSpPr>
      <xdr:spPr>
        <a:xfrm>
          <a:off x="22110700" y="57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78303</xdr:rowOff>
    </xdr:from>
    <xdr:ext cx="469744" cy="259045"/>
    <xdr:sp macro="" textlink="">
      <xdr:nvSpPr>
        <xdr:cNvPr id="775" name="投資及び出資金該当値テキスト"/>
        <xdr:cNvSpPr txBox="1"/>
      </xdr:nvSpPr>
      <xdr:spPr>
        <a:xfrm>
          <a:off x="22212300" y="556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125149</xdr:rowOff>
    </xdr:from>
    <xdr:to>
      <xdr:col>112</xdr:col>
      <xdr:colOff>38100</xdr:colOff>
      <xdr:row>34</xdr:row>
      <xdr:rowOff>55299</xdr:rowOff>
    </xdr:to>
    <xdr:sp macro="" textlink="">
      <xdr:nvSpPr>
        <xdr:cNvPr id="776" name="楕円 775"/>
        <xdr:cNvSpPr/>
      </xdr:nvSpPr>
      <xdr:spPr>
        <a:xfrm>
          <a:off x="21272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71826</xdr:rowOff>
    </xdr:from>
    <xdr:ext cx="469744" cy="259045"/>
    <xdr:sp macro="" textlink="">
      <xdr:nvSpPr>
        <xdr:cNvPr id="777" name="テキスト ボックス 776"/>
        <xdr:cNvSpPr txBox="1"/>
      </xdr:nvSpPr>
      <xdr:spPr>
        <a:xfrm>
          <a:off x="21088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1869</xdr:rowOff>
    </xdr:from>
    <xdr:to>
      <xdr:col>107</xdr:col>
      <xdr:colOff>101600</xdr:colOff>
      <xdr:row>33</xdr:row>
      <xdr:rowOff>103469</xdr:rowOff>
    </xdr:to>
    <xdr:sp macro="" textlink="">
      <xdr:nvSpPr>
        <xdr:cNvPr id="778" name="楕円 777"/>
        <xdr:cNvSpPr/>
      </xdr:nvSpPr>
      <xdr:spPr>
        <a:xfrm>
          <a:off x="20383500" y="5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119996</xdr:rowOff>
    </xdr:from>
    <xdr:ext cx="469744" cy="259045"/>
    <xdr:sp macro="" textlink="">
      <xdr:nvSpPr>
        <xdr:cNvPr id="779" name="テキスト ボックス 778"/>
        <xdr:cNvSpPr txBox="1"/>
      </xdr:nvSpPr>
      <xdr:spPr>
        <a:xfrm>
          <a:off x="20199428" y="54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19667</xdr:rowOff>
    </xdr:from>
    <xdr:to>
      <xdr:col>102</xdr:col>
      <xdr:colOff>165100</xdr:colOff>
      <xdr:row>32</xdr:row>
      <xdr:rowOff>121267</xdr:rowOff>
    </xdr:to>
    <xdr:sp macro="" textlink="">
      <xdr:nvSpPr>
        <xdr:cNvPr id="780" name="楕円 779"/>
        <xdr:cNvSpPr/>
      </xdr:nvSpPr>
      <xdr:spPr>
        <a:xfrm>
          <a:off x="19494500" y="55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137794</xdr:rowOff>
    </xdr:from>
    <xdr:ext cx="469744" cy="259045"/>
    <xdr:sp macro="" textlink="">
      <xdr:nvSpPr>
        <xdr:cNvPr id="781" name="テキスト ボックス 780"/>
        <xdr:cNvSpPr txBox="1"/>
      </xdr:nvSpPr>
      <xdr:spPr>
        <a:xfrm>
          <a:off x="19310428" y="5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85308</xdr:rowOff>
    </xdr:from>
    <xdr:to>
      <xdr:col>98</xdr:col>
      <xdr:colOff>38100</xdr:colOff>
      <xdr:row>32</xdr:row>
      <xdr:rowOff>15458</xdr:rowOff>
    </xdr:to>
    <xdr:sp macro="" textlink="">
      <xdr:nvSpPr>
        <xdr:cNvPr id="782" name="楕円 781"/>
        <xdr:cNvSpPr/>
      </xdr:nvSpPr>
      <xdr:spPr>
        <a:xfrm>
          <a:off x="18605500" y="54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31985</xdr:rowOff>
    </xdr:from>
    <xdr:ext cx="469744" cy="259045"/>
    <xdr:sp macro="" textlink="">
      <xdr:nvSpPr>
        <xdr:cNvPr id="783" name="テキスト ボックス 782"/>
        <xdr:cNvSpPr txBox="1"/>
      </xdr:nvSpPr>
      <xdr:spPr>
        <a:xfrm>
          <a:off x="18421428" y="51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5" name="テキスト ボックス 80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7" name="直線コネクタ 806"/>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8"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9" name="直線コネクタ 808"/>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10"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11" name="直線コネクタ 810"/>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170104</xdr:rowOff>
    </xdr:from>
    <xdr:to>
      <xdr:col>116</xdr:col>
      <xdr:colOff>63500</xdr:colOff>
      <xdr:row>58</xdr:row>
      <xdr:rowOff>20162</xdr:rowOff>
    </xdr:to>
    <xdr:cxnSp macro="">
      <xdr:nvCxnSpPr>
        <xdr:cNvPr id="812" name="直線コネクタ 811"/>
        <xdr:cNvCxnSpPr/>
      </xdr:nvCxnSpPr>
      <xdr:spPr>
        <a:xfrm flipV="1">
          <a:off x="21323300" y="9942754"/>
          <a:ext cx="8382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13" name="貸付金平均値テキスト"/>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4" name="フローチャート: 判断 813"/>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7074</xdr:rowOff>
    </xdr:from>
    <xdr:to>
      <xdr:col>111</xdr:col>
      <xdr:colOff>177800</xdr:colOff>
      <xdr:row>58</xdr:row>
      <xdr:rowOff>20162</xdr:rowOff>
    </xdr:to>
    <xdr:cxnSp macro="">
      <xdr:nvCxnSpPr>
        <xdr:cNvPr id="815" name="直線コネクタ 814"/>
        <xdr:cNvCxnSpPr/>
      </xdr:nvCxnSpPr>
      <xdr:spPr>
        <a:xfrm>
          <a:off x="20434300" y="9951174"/>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6" name="フローチャート: 判断 815"/>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7" name="テキスト ボックス 816"/>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7074</xdr:rowOff>
    </xdr:from>
    <xdr:to>
      <xdr:col>107</xdr:col>
      <xdr:colOff>50800</xdr:colOff>
      <xdr:row>58</xdr:row>
      <xdr:rowOff>60966</xdr:rowOff>
    </xdr:to>
    <xdr:cxnSp macro="">
      <xdr:nvCxnSpPr>
        <xdr:cNvPr id="818" name="直線コネクタ 817"/>
        <xdr:cNvCxnSpPr/>
      </xdr:nvCxnSpPr>
      <xdr:spPr>
        <a:xfrm flipV="1">
          <a:off x="19545300" y="9951174"/>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9" name="フローチャート: 判断 818"/>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20" name="テキスト ボックス 819"/>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50660</xdr:rowOff>
    </xdr:from>
    <xdr:to>
      <xdr:col>102</xdr:col>
      <xdr:colOff>114300</xdr:colOff>
      <xdr:row>58</xdr:row>
      <xdr:rowOff>60966</xdr:rowOff>
    </xdr:to>
    <xdr:cxnSp macro="">
      <xdr:nvCxnSpPr>
        <xdr:cNvPr id="821" name="直線コネクタ 820"/>
        <xdr:cNvCxnSpPr/>
      </xdr:nvCxnSpPr>
      <xdr:spPr>
        <a:xfrm>
          <a:off x="18656300" y="9994760"/>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2" name="フローチャート: 判断 821"/>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23" name="テキスト ボックス 822"/>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4" name="フローチャート: 判断 823"/>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5" name="テキスト ボックス 824"/>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119304</xdr:rowOff>
    </xdr:from>
    <xdr:to>
      <xdr:col>116</xdr:col>
      <xdr:colOff>114300</xdr:colOff>
      <xdr:row>58</xdr:row>
      <xdr:rowOff>49454</xdr:rowOff>
    </xdr:to>
    <xdr:sp macro="" textlink="">
      <xdr:nvSpPr>
        <xdr:cNvPr id="831" name="楕円 830"/>
        <xdr:cNvSpPr/>
      </xdr:nvSpPr>
      <xdr:spPr>
        <a:xfrm>
          <a:off x="221107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142181</xdr:rowOff>
    </xdr:from>
    <xdr:ext cx="534377" cy="259045"/>
    <xdr:sp macro="" textlink="">
      <xdr:nvSpPr>
        <xdr:cNvPr id="832" name="貸付金該当値テキスト"/>
        <xdr:cNvSpPr txBox="1"/>
      </xdr:nvSpPr>
      <xdr:spPr>
        <a:xfrm>
          <a:off x="22212300" y="97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140812</xdr:rowOff>
    </xdr:from>
    <xdr:to>
      <xdr:col>112</xdr:col>
      <xdr:colOff>38100</xdr:colOff>
      <xdr:row>58</xdr:row>
      <xdr:rowOff>70962</xdr:rowOff>
    </xdr:to>
    <xdr:sp macro="" textlink="">
      <xdr:nvSpPr>
        <xdr:cNvPr id="833" name="楕円 832"/>
        <xdr:cNvSpPr/>
      </xdr:nvSpPr>
      <xdr:spPr>
        <a:xfrm>
          <a:off x="21272500" y="9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87489</xdr:rowOff>
    </xdr:from>
    <xdr:ext cx="534377" cy="259045"/>
    <xdr:sp macro="" textlink="">
      <xdr:nvSpPr>
        <xdr:cNvPr id="834" name="テキスト ボックス 833"/>
        <xdr:cNvSpPr txBox="1"/>
      </xdr:nvSpPr>
      <xdr:spPr>
        <a:xfrm>
          <a:off x="21056111" y="96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127724</xdr:rowOff>
    </xdr:from>
    <xdr:to>
      <xdr:col>107</xdr:col>
      <xdr:colOff>101600</xdr:colOff>
      <xdr:row>58</xdr:row>
      <xdr:rowOff>57874</xdr:rowOff>
    </xdr:to>
    <xdr:sp macro="" textlink="">
      <xdr:nvSpPr>
        <xdr:cNvPr id="835" name="楕円 834"/>
        <xdr:cNvSpPr/>
      </xdr:nvSpPr>
      <xdr:spPr>
        <a:xfrm>
          <a:off x="20383500" y="99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74401</xdr:rowOff>
    </xdr:from>
    <xdr:ext cx="534377" cy="259045"/>
    <xdr:sp macro="" textlink="">
      <xdr:nvSpPr>
        <xdr:cNvPr id="836" name="テキスト ボックス 835"/>
        <xdr:cNvSpPr txBox="1"/>
      </xdr:nvSpPr>
      <xdr:spPr>
        <a:xfrm>
          <a:off x="20167111" y="96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10166</xdr:rowOff>
    </xdr:from>
    <xdr:to>
      <xdr:col>102</xdr:col>
      <xdr:colOff>165100</xdr:colOff>
      <xdr:row>58</xdr:row>
      <xdr:rowOff>111766</xdr:rowOff>
    </xdr:to>
    <xdr:sp macro="" textlink="">
      <xdr:nvSpPr>
        <xdr:cNvPr id="837" name="楕円 836"/>
        <xdr:cNvSpPr/>
      </xdr:nvSpPr>
      <xdr:spPr>
        <a:xfrm>
          <a:off x="19494500" y="9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128293</xdr:rowOff>
    </xdr:from>
    <xdr:ext cx="469744" cy="259045"/>
    <xdr:sp macro="" textlink="">
      <xdr:nvSpPr>
        <xdr:cNvPr id="838" name="テキスト ボックス 837"/>
        <xdr:cNvSpPr txBox="1"/>
      </xdr:nvSpPr>
      <xdr:spPr>
        <a:xfrm>
          <a:off x="19310428" y="97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171310</xdr:rowOff>
    </xdr:from>
    <xdr:to>
      <xdr:col>98</xdr:col>
      <xdr:colOff>38100</xdr:colOff>
      <xdr:row>58</xdr:row>
      <xdr:rowOff>101460</xdr:rowOff>
    </xdr:to>
    <xdr:sp macro="" textlink="">
      <xdr:nvSpPr>
        <xdr:cNvPr id="839" name="楕円 838"/>
        <xdr:cNvSpPr/>
      </xdr:nvSpPr>
      <xdr:spPr>
        <a:xfrm>
          <a:off x="186055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117987</xdr:rowOff>
    </xdr:from>
    <xdr:ext cx="469744" cy="259045"/>
    <xdr:sp macro="" textlink="">
      <xdr:nvSpPr>
        <xdr:cNvPr id="840" name="テキスト ボックス 839"/>
        <xdr:cNvSpPr txBox="1"/>
      </xdr:nvSpPr>
      <xdr:spPr>
        <a:xfrm>
          <a:off x="18421428" y="971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2" name="直線コネクタ 85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3" name="テキスト ボックス 85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4" name="直線コネクタ 85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5" name="テキスト ボックス 85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6" name="直線コネクタ 85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7" name="テキスト ボックス 85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8" name="直線コネクタ 85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9" name="テキスト ボックス 85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0" name="直線コネクタ 85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1" name="テキスト ボックス 86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5" name="直線コネクタ 864"/>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6"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7" name="直線コネクタ 866"/>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8"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9" name="直線コネクタ 868"/>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158178</xdr:rowOff>
    </xdr:from>
    <xdr:to>
      <xdr:col>116</xdr:col>
      <xdr:colOff>63500</xdr:colOff>
      <xdr:row>76</xdr:row>
      <xdr:rowOff>825</xdr:rowOff>
    </xdr:to>
    <xdr:cxnSp macro="">
      <xdr:nvCxnSpPr>
        <xdr:cNvPr id="870" name="直線コネクタ 869"/>
        <xdr:cNvCxnSpPr/>
      </xdr:nvCxnSpPr>
      <xdr:spPr>
        <a:xfrm flipV="1">
          <a:off x="21323300" y="1301692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71"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2" name="フローチャート: 判断 871"/>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138976</xdr:rowOff>
    </xdr:from>
    <xdr:to>
      <xdr:col>111</xdr:col>
      <xdr:colOff>177800</xdr:colOff>
      <xdr:row>76</xdr:row>
      <xdr:rowOff>825</xdr:rowOff>
    </xdr:to>
    <xdr:cxnSp macro="">
      <xdr:nvCxnSpPr>
        <xdr:cNvPr id="873" name="直線コネクタ 872"/>
        <xdr:cNvCxnSpPr/>
      </xdr:nvCxnSpPr>
      <xdr:spPr>
        <a:xfrm>
          <a:off x="20434300" y="1299772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4" name="フローチャート: 判断 873"/>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5" name="テキスト ボックス 874"/>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138976</xdr:rowOff>
    </xdr:from>
    <xdr:to>
      <xdr:col>107</xdr:col>
      <xdr:colOff>50800</xdr:colOff>
      <xdr:row>76</xdr:row>
      <xdr:rowOff>44526</xdr:rowOff>
    </xdr:to>
    <xdr:cxnSp macro="">
      <xdr:nvCxnSpPr>
        <xdr:cNvPr id="876" name="直線コネクタ 875"/>
        <xdr:cNvCxnSpPr/>
      </xdr:nvCxnSpPr>
      <xdr:spPr>
        <a:xfrm flipV="1">
          <a:off x="19545300" y="1299772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7" name="フローチャート: 判断 876"/>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8" name="テキスト ボックス 877"/>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44526</xdr:rowOff>
    </xdr:from>
    <xdr:to>
      <xdr:col>102</xdr:col>
      <xdr:colOff>114300</xdr:colOff>
      <xdr:row>76</xdr:row>
      <xdr:rowOff>56375</xdr:rowOff>
    </xdr:to>
    <xdr:cxnSp macro="">
      <xdr:nvCxnSpPr>
        <xdr:cNvPr id="879" name="直線コネクタ 878"/>
        <xdr:cNvCxnSpPr/>
      </xdr:nvCxnSpPr>
      <xdr:spPr>
        <a:xfrm flipV="1">
          <a:off x="18656300" y="13074726"/>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80" name="フローチャート: 判断 879"/>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81" name="テキスト ボックス 880"/>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2" name="フローチャート: 判断 881"/>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83" name="テキスト ボックス 882"/>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107379</xdr:rowOff>
    </xdr:from>
    <xdr:to>
      <xdr:col>116</xdr:col>
      <xdr:colOff>114300</xdr:colOff>
      <xdr:row>76</xdr:row>
      <xdr:rowOff>37529</xdr:rowOff>
    </xdr:to>
    <xdr:sp macro="" textlink="">
      <xdr:nvSpPr>
        <xdr:cNvPr id="889" name="楕円 888"/>
        <xdr:cNvSpPr/>
      </xdr:nvSpPr>
      <xdr:spPr>
        <a:xfrm>
          <a:off x="22110700" y="129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85806</xdr:rowOff>
    </xdr:from>
    <xdr:ext cx="534377" cy="259045"/>
    <xdr:sp macro="" textlink="">
      <xdr:nvSpPr>
        <xdr:cNvPr id="890" name="繰出金該当値テキスト"/>
        <xdr:cNvSpPr txBox="1"/>
      </xdr:nvSpPr>
      <xdr:spPr>
        <a:xfrm>
          <a:off x="22212300" y="129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121476</xdr:rowOff>
    </xdr:from>
    <xdr:to>
      <xdr:col>112</xdr:col>
      <xdr:colOff>38100</xdr:colOff>
      <xdr:row>76</xdr:row>
      <xdr:rowOff>51625</xdr:rowOff>
    </xdr:to>
    <xdr:sp macro="" textlink="">
      <xdr:nvSpPr>
        <xdr:cNvPr id="891" name="楕円 890"/>
        <xdr:cNvSpPr/>
      </xdr:nvSpPr>
      <xdr:spPr>
        <a:xfrm>
          <a:off x="21272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42752</xdr:rowOff>
    </xdr:from>
    <xdr:ext cx="534377" cy="259045"/>
    <xdr:sp macro="" textlink="">
      <xdr:nvSpPr>
        <xdr:cNvPr id="892" name="テキスト ボックス 891"/>
        <xdr:cNvSpPr txBox="1"/>
      </xdr:nvSpPr>
      <xdr:spPr>
        <a:xfrm>
          <a:off x="21056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88176</xdr:rowOff>
    </xdr:from>
    <xdr:to>
      <xdr:col>107</xdr:col>
      <xdr:colOff>101600</xdr:colOff>
      <xdr:row>76</xdr:row>
      <xdr:rowOff>18326</xdr:rowOff>
    </xdr:to>
    <xdr:sp macro="" textlink="">
      <xdr:nvSpPr>
        <xdr:cNvPr id="893" name="楕円 892"/>
        <xdr:cNvSpPr/>
      </xdr:nvSpPr>
      <xdr:spPr>
        <a:xfrm>
          <a:off x="20383500" y="129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9453</xdr:rowOff>
    </xdr:from>
    <xdr:ext cx="534377" cy="259045"/>
    <xdr:sp macro="" textlink="">
      <xdr:nvSpPr>
        <xdr:cNvPr id="894" name="テキスト ボックス 893"/>
        <xdr:cNvSpPr txBox="1"/>
      </xdr:nvSpPr>
      <xdr:spPr>
        <a:xfrm>
          <a:off x="20167111" y="130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165176</xdr:rowOff>
    </xdr:from>
    <xdr:to>
      <xdr:col>102</xdr:col>
      <xdr:colOff>165100</xdr:colOff>
      <xdr:row>76</xdr:row>
      <xdr:rowOff>95326</xdr:rowOff>
    </xdr:to>
    <xdr:sp macro="" textlink="">
      <xdr:nvSpPr>
        <xdr:cNvPr id="895" name="楕円 894"/>
        <xdr:cNvSpPr/>
      </xdr:nvSpPr>
      <xdr:spPr>
        <a:xfrm>
          <a:off x="19494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86453</xdr:rowOff>
    </xdr:from>
    <xdr:ext cx="534377" cy="259045"/>
    <xdr:sp macro="" textlink="">
      <xdr:nvSpPr>
        <xdr:cNvPr id="896" name="テキスト ボックス 895"/>
        <xdr:cNvSpPr txBox="1"/>
      </xdr:nvSpPr>
      <xdr:spPr>
        <a:xfrm>
          <a:off x="19278111" y="131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5575</xdr:rowOff>
    </xdr:from>
    <xdr:to>
      <xdr:col>98</xdr:col>
      <xdr:colOff>38100</xdr:colOff>
      <xdr:row>76</xdr:row>
      <xdr:rowOff>107175</xdr:rowOff>
    </xdr:to>
    <xdr:sp macro="" textlink="">
      <xdr:nvSpPr>
        <xdr:cNvPr id="897" name="楕円 896"/>
        <xdr:cNvSpPr/>
      </xdr:nvSpPr>
      <xdr:spPr>
        <a:xfrm>
          <a:off x="18605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98302</xdr:rowOff>
    </xdr:from>
    <xdr:ext cx="534377" cy="259045"/>
    <xdr:sp macro="" textlink="">
      <xdr:nvSpPr>
        <xdr:cNvPr id="898" name="テキスト ボックス 897"/>
        <xdr:cNvSpPr txBox="1"/>
      </xdr:nvSpPr>
      <xdr:spPr>
        <a:xfrm>
          <a:off x="18389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486,660</a:t>
          </a:r>
          <a:r>
            <a:rPr kumimoji="1" lang="ja-JP" altLang="en-US" sz="1200">
              <a:latin typeface="ＭＳ Ｐゴシック" panose="020B0600070205080204" pitchFamily="50" charset="-128"/>
              <a:ea typeface="ＭＳ Ｐゴシック" panose="020B0600070205080204" pitchFamily="50" charset="-128"/>
            </a:rPr>
            <a:t>円となっている。令和３年度決算は、前年度実施した特別定額給付金給付事業の終了、更には東京電力福島第一原子力発電所事故による除染に伴う除去土壌搬出事業進捗により、歳出額は前年度より減少している。特に補助費等については、特別定額給付金の事業終了により前年度の一人当たり</a:t>
          </a:r>
          <a:r>
            <a:rPr kumimoji="1" lang="en-US" altLang="ja-JP" sz="1200">
              <a:latin typeface="ＭＳ Ｐゴシック" panose="020B0600070205080204" pitchFamily="50" charset="-128"/>
              <a:ea typeface="ＭＳ Ｐゴシック" panose="020B0600070205080204" pitchFamily="50" charset="-128"/>
            </a:rPr>
            <a:t>143,458</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46,395</a:t>
          </a:r>
          <a:r>
            <a:rPr kumimoji="1" lang="ja-JP" altLang="en-US" sz="1200">
              <a:latin typeface="ＭＳ Ｐゴシック" panose="020B0600070205080204" pitchFamily="50" charset="-128"/>
              <a:ea typeface="ＭＳ Ｐゴシック" panose="020B0600070205080204" pitchFamily="50" charset="-128"/>
            </a:rPr>
            <a:t>円へ大幅に減少している。また、災害復旧費は除去土壌等搬出事業の進捗により、前年度より大幅に減少しているが、令和３年発生福島県沖地震に伴う災害復旧事業などの影響も含め、なお類似団体に比較して大きく上回っている。投資及び出資金の数値についても類似団体と比較して突出しているが、本市ではゲリラ豪雨による甚大な浸水被害が発生したことから、「郡山市ゲリラ豪雨対策９年プラン」に基づき、雨水貯留管の整備等を下水道事業会計で実施しており、同会計に対する出資金が多額になっていることによるものであ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57,581</a:t>
          </a:r>
          <a:r>
            <a:rPr kumimoji="1" lang="ja-JP" altLang="en-US" sz="1200">
              <a:latin typeface="ＭＳ Ｐゴシック" panose="020B0600070205080204" pitchFamily="50" charset="-128"/>
              <a:ea typeface="ＭＳ Ｐゴシック" panose="020B0600070205080204" pitchFamily="50" charset="-128"/>
            </a:rPr>
            <a:t>円と類似団体に比べ低くなっているが、これは、人口一人当たりの職員数が少ないことによる。また、公債費についても</a:t>
          </a:r>
          <a:r>
            <a:rPr kumimoji="1" lang="en-US" altLang="ja-JP" sz="1200">
              <a:latin typeface="ＭＳ Ｐゴシック" panose="020B0600070205080204" pitchFamily="50" charset="-128"/>
              <a:ea typeface="ＭＳ Ｐゴシック" panose="020B0600070205080204" pitchFamily="50" charset="-128"/>
            </a:rPr>
            <a:t>27,797</a:t>
          </a:r>
          <a:r>
            <a:rPr kumimoji="1" lang="ja-JP" altLang="en-US" sz="1200">
              <a:latin typeface="ＭＳ Ｐゴシック" panose="020B0600070205080204" pitchFamily="50" charset="-128"/>
              <a:ea typeface="ＭＳ Ｐゴシック" panose="020B0600070205080204" pitchFamily="50" charset="-128"/>
            </a:rPr>
            <a:t>円と同様に類似団体と比較して低い水準となっているが、財政措置の厚い起債を基本とし、地方債の適正活用に努めてきたことによるものである。普通建設事業費は新規整備については埋立処分場拡張等により増加しており、更新整備についても施設の長寿命化事業により増加しているが、今後も公共施設等総合管理計画に基づき、各施設の最適化・長寿命化を図ることで経費の削減、平準化を図っていく。</a:t>
          </a:r>
        </a:p>
        <a:p>
          <a:r>
            <a:rPr kumimoji="1" lang="ja-JP" altLang="en-US" sz="1200">
              <a:latin typeface="ＭＳ Ｐゴシック" panose="020B0600070205080204" pitchFamily="50" charset="-128"/>
              <a:ea typeface="ＭＳ Ｐゴシック" panose="020B0600070205080204" pitchFamily="50" charset="-128"/>
            </a:rPr>
            <a:t>　今後については、ポストコロナ社会を前提に、平成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から作成している事業別財務諸表の活用、民間活力の導入、補助金等の全庁的な見直し、財政措置の厚い起債を基本とする地方債の適正活用、事務のカイゼン及び定員・給与の適正化等により健全な財政運営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167894</xdr:rowOff>
    </xdr:from>
    <xdr:to>
      <xdr:col>24</xdr:col>
      <xdr:colOff>63500</xdr:colOff>
      <xdr:row>35</xdr:row>
      <xdr:rowOff>8636</xdr:rowOff>
    </xdr:to>
    <xdr:cxnSp macro="">
      <xdr:nvCxnSpPr>
        <xdr:cNvPr id="61" name="直線コネクタ 60"/>
        <xdr:cNvCxnSpPr/>
      </xdr:nvCxnSpPr>
      <xdr:spPr>
        <a:xfrm flipV="1">
          <a:off x="3797300" y="599719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35</xdr:row>
      <xdr:rowOff>8636</xdr:rowOff>
    </xdr:to>
    <xdr:cxnSp macro="">
      <xdr:nvCxnSpPr>
        <xdr:cNvPr id="64" name="直線コネクタ 63"/>
        <xdr:cNvCxnSpPr/>
      </xdr:nvCxnSpPr>
      <xdr:spPr>
        <a:xfrm>
          <a:off x="2908300" y="59987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81788</xdr:rowOff>
    </xdr:from>
    <xdr:to>
      <xdr:col>15</xdr:col>
      <xdr:colOff>50800</xdr:colOff>
      <xdr:row>34</xdr:row>
      <xdr:rowOff>169418</xdr:rowOff>
    </xdr:to>
    <xdr:cxnSp macro="">
      <xdr:nvCxnSpPr>
        <xdr:cNvPr id="67" name="直線コネクタ 66"/>
        <xdr:cNvCxnSpPr/>
      </xdr:nvCxnSpPr>
      <xdr:spPr>
        <a:xfrm>
          <a:off x="2019300" y="591108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81788</xdr:rowOff>
    </xdr:from>
    <xdr:to>
      <xdr:col>10</xdr:col>
      <xdr:colOff>114300</xdr:colOff>
      <xdr:row>34</xdr:row>
      <xdr:rowOff>116078</xdr:rowOff>
    </xdr:to>
    <xdr:cxnSp macro="">
      <xdr:nvCxnSpPr>
        <xdr:cNvPr id="70" name="直線コネクタ 69"/>
        <xdr:cNvCxnSpPr/>
      </xdr:nvCxnSpPr>
      <xdr:spPr>
        <a:xfrm flipV="1">
          <a:off x="1130300" y="59110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117094</xdr:rowOff>
    </xdr:from>
    <xdr:to>
      <xdr:col>24</xdr:col>
      <xdr:colOff>114300</xdr:colOff>
      <xdr:row>35</xdr:row>
      <xdr:rowOff>47244</xdr:rowOff>
    </xdr:to>
    <xdr:sp macro="" textlink="">
      <xdr:nvSpPr>
        <xdr:cNvPr id="80" name="楕円 79"/>
        <xdr:cNvSpPr/>
      </xdr:nvSpPr>
      <xdr:spPr>
        <a:xfrm>
          <a:off x="45847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139971</xdr:rowOff>
    </xdr:from>
    <xdr:ext cx="469744" cy="259045"/>
    <xdr:sp macro="" textlink="">
      <xdr:nvSpPr>
        <xdr:cNvPr id="81" name="議会費該当値テキスト"/>
        <xdr:cNvSpPr txBox="1"/>
      </xdr:nvSpPr>
      <xdr:spPr>
        <a:xfrm>
          <a:off x="4686300"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129286</xdr:rowOff>
    </xdr:from>
    <xdr:to>
      <xdr:col>20</xdr:col>
      <xdr:colOff>38100</xdr:colOff>
      <xdr:row>35</xdr:row>
      <xdr:rowOff>59436</xdr:rowOff>
    </xdr:to>
    <xdr:sp macro="" textlink="">
      <xdr:nvSpPr>
        <xdr:cNvPr id="82" name="楕円 81"/>
        <xdr:cNvSpPr/>
      </xdr:nvSpPr>
      <xdr:spPr>
        <a:xfrm>
          <a:off x="3746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75963</xdr:rowOff>
    </xdr:from>
    <xdr:ext cx="469744" cy="259045"/>
    <xdr:sp macro="" textlink="">
      <xdr:nvSpPr>
        <xdr:cNvPr id="83" name="テキスト ボックス 82"/>
        <xdr:cNvSpPr txBox="1"/>
      </xdr:nvSpPr>
      <xdr:spPr>
        <a:xfrm>
          <a:off x="3562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118618</xdr:rowOff>
    </xdr:from>
    <xdr:to>
      <xdr:col>15</xdr:col>
      <xdr:colOff>101600</xdr:colOff>
      <xdr:row>35</xdr:row>
      <xdr:rowOff>48768</xdr:rowOff>
    </xdr:to>
    <xdr:sp macro="" textlink="">
      <xdr:nvSpPr>
        <xdr:cNvPr id="84" name="楕円 83"/>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65295</xdr:rowOff>
    </xdr:from>
    <xdr:ext cx="469744" cy="259045"/>
    <xdr:sp macro="" textlink="">
      <xdr:nvSpPr>
        <xdr:cNvPr id="85" name="テキスト ボックス 84"/>
        <xdr:cNvSpPr txBox="1"/>
      </xdr:nvSpPr>
      <xdr:spPr>
        <a:xfrm>
          <a:off x="2673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30988</xdr:rowOff>
    </xdr:from>
    <xdr:to>
      <xdr:col>10</xdr:col>
      <xdr:colOff>165100</xdr:colOff>
      <xdr:row>34</xdr:row>
      <xdr:rowOff>132588</xdr:rowOff>
    </xdr:to>
    <xdr:sp macro="" textlink="">
      <xdr:nvSpPr>
        <xdr:cNvPr id="86" name="楕円 85"/>
        <xdr:cNvSpPr/>
      </xdr:nvSpPr>
      <xdr:spPr>
        <a:xfrm>
          <a:off x="1968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149115</xdr:rowOff>
    </xdr:from>
    <xdr:ext cx="469744" cy="259045"/>
    <xdr:sp macro="" textlink="">
      <xdr:nvSpPr>
        <xdr:cNvPr id="87" name="テキスト ボックス 86"/>
        <xdr:cNvSpPr txBox="1"/>
      </xdr:nvSpPr>
      <xdr:spPr>
        <a:xfrm>
          <a:off x="1784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65278</xdr:rowOff>
    </xdr:from>
    <xdr:to>
      <xdr:col>6</xdr:col>
      <xdr:colOff>38100</xdr:colOff>
      <xdr:row>34</xdr:row>
      <xdr:rowOff>166878</xdr:rowOff>
    </xdr:to>
    <xdr:sp macro="" textlink="">
      <xdr:nvSpPr>
        <xdr:cNvPr id="88" name="楕円 87"/>
        <xdr:cNvSpPr/>
      </xdr:nvSpPr>
      <xdr:spPr>
        <a:xfrm>
          <a:off x="1079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11955</xdr:rowOff>
    </xdr:from>
    <xdr:ext cx="469744" cy="259045"/>
    <xdr:sp macro="" textlink="">
      <xdr:nvSpPr>
        <xdr:cNvPr id="89" name="テキスト ボックス 88"/>
        <xdr:cNvSpPr txBox="1"/>
      </xdr:nvSpPr>
      <xdr:spPr>
        <a:xfrm>
          <a:off x="895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96886</xdr:rowOff>
    </xdr:from>
    <xdr:to>
      <xdr:col>24</xdr:col>
      <xdr:colOff>63500</xdr:colOff>
      <xdr:row>55</xdr:row>
      <xdr:rowOff>46410</xdr:rowOff>
    </xdr:to>
    <xdr:cxnSp macro="">
      <xdr:nvCxnSpPr>
        <xdr:cNvPr id="120" name="直線コネクタ 119"/>
        <xdr:cNvCxnSpPr/>
      </xdr:nvCxnSpPr>
      <xdr:spPr>
        <a:xfrm>
          <a:off x="3797300" y="8497936"/>
          <a:ext cx="838200" cy="97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96886</xdr:rowOff>
    </xdr:from>
    <xdr:to>
      <xdr:col>19</xdr:col>
      <xdr:colOff>177800</xdr:colOff>
      <xdr:row>56</xdr:row>
      <xdr:rowOff>52440</xdr:rowOff>
    </xdr:to>
    <xdr:cxnSp macro="">
      <xdr:nvCxnSpPr>
        <xdr:cNvPr id="123" name="直線コネクタ 122"/>
        <xdr:cNvCxnSpPr/>
      </xdr:nvCxnSpPr>
      <xdr:spPr>
        <a:xfrm flipV="1">
          <a:off x="2908300" y="84979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52440</xdr:rowOff>
    </xdr:from>
    <xdr:to>
      <xdr:col>15</xdr:col>
      <xdr:colOff>50800</xdr:colOff>
      <xdr:row>56</xdr:row>
      <xdr:rowOff>72416</xdr:rowOff>
    </xdr:to>
    <xdr:cxnSp macro="">
      <xdr:nvCxnSpPr>
        <xdr:cNvPr id="126" name="直線コネクタ 125"/>
        <xdr:cNvCxnSpPr/>
      </xdr:nvCxnSpPr>
      <xdr:spPr>
        <a:xfrm flipV="1">
          <a:off x="2019300" y="9653640"/>
          <a:ext cx="8890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72416</xdr:rowOff>
    </xdr:from>
    <xdr:to>
      <xdr:col>10</xdr:col>
      <xdr:colOff>114300</xdr:colOff>
      <xdr:row>56</xdr:row>
      <xdr:rowOff>107119</xdr:rowOff>
    </xdr:to>
    <xdr:cxnSp macro="">
      <xdr:nvCxnSpPr>
        <xdr:cNvPr id="129" name="直線コネクタ 128"/>
        <xdr:cNvCxnSpPr/>
      </xdr:nvCxnSpPr>
      <xdr:spPr>
        <a:xfrm flipV="1">
          <a:off x="1130300" y="9673616"/>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167060</xdr:rowOff>
    </xdr:from>
    <xdr:to>
      <xdr:col>24</xdr:col>
      <xdr:colOff>114300</xdr:colOff>
      <xdr:row>55</xdr:row>
      <xdr:rowOff>97210</xdr:rowOff>
    </xdr:to>
    <xdr:sp macro="" textlink="">
      <xdr:nvSpPr>
        <xdr:cNvPr id="139" name="楕円 138"/>
        <xdr:cNvSpPr/>
      </xdr:nvSpPr>
      <xdr:spPr>
        <a:xfrm>
          <a:off x="4584700" y="94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81987</xdr:rowOff>
    </xdr:from>
    <xdr:ext cx="534377" cy="259045"/>
    <xdr:sp macro="" textlink="">
      <xdr:nvSpPr>
        <xdr:cNvPr id="140" name="総務費該当値テキスト"/>
        <xdr:cNvSpPr txBox="1"/>
      </xdr:nvSpPr>
      <xdr:spPr>
        <a:xfrm>
          <a:off x="4686300" y="93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46086</xdr:rowOff>
    </xdr:from>
    <xdr:to>
      <xdr:col>20</xdr:col>
      <xdr:colOff>38100</xdr:colOff>
      <xdr:row>49</xdr:row>
      <xdr:rowOff>147686</xdr:rowOff>
    </xdr:to>
    <xdr:sp macro="" textlink="">
      <xdr:nvSpPr>
        <xdr:cNvPr id="141" name="楕円 140"/>
        <xdr:cNvSpPr/>
      </xdr:nvSpPr>
      <xdr:spPr>
        <a:xfrm>
          <a:off x="3746500" y="8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47</xdr:row>
      <xdr:rowOff>164213</xdr:rowOff>
    </xdr:from>
    <xdr:ext cx="599010" cy="259045"/>
    <xdr:sp macro="" textlink="">
      <xdr:nvSpPr>
        <xdr:cNvPr id="142" name="テキスト ボックス 141"/>
        <xdr:cNvSpPr txBox="1"/>
      </xdr:nvSpPr>
      <xdr:spPr>
        <a:xfrm>
          <a:off x="3497795" y="822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1640</xdr:rowOff>
    </xdr:from>
    <xdr:to>
      <xdr:col>15</xdr:col>
      <xdr:colOff>101600</xdr:colOff>
      <xdr:row>56</xdr:row>
      <xdr:rowOff>103240</xdr:rowOff>
    </xdr:to>
    <xdr:sp macro="" textlink="">
      <xdr:nvSpPr>
        <xdr:cNvPr id="143" name="楕円 142"/>
        <xdr:cNvSpPr/>
      </xdr:nvSpPr>
      <xdr:spPr>
        <a:xfrm>
          <a:off x="28575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119767</xdr:rowOff>
    </xdr:from>
    <xdr:ext cx="534377" cy="259045"/>
    <xdr:sp macro="" textlink="">
      <xdr:nvSpPr>
        <xdr:cNvPr id="144" name="テキスト ボックス 143"/>
        <xdr:cNvSpPr txBox="1"/>
      </xdr:nvSpPr>
      <xdr:spPr>
        <a:xfrm>
          <a:off x="2641111" y="93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21616</xdr:rowOff>
    </xdr:from>
    <xdr:to>
      <xdr:col>10</xdr:col>
      <xdr:colOff>165100</xdr:colOff>
      <xdr:row>56</xdr:row>
      <xdr:rowOff>123216</xdr:rowOff>
    </xdr:to>
    <xdr:sp macro="" textlink="">
      <xdr:nvSpPr>
        <xdr:cNvPr id="145" name="楕円 144"/>
        <xdr:cNvSpPr/>
      </xdr:nvSpPr>
      <xdr:spPr>
        <a:xfrm>
          <a:off x="1968500" y="96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46" name="テキスト ボックス 145"/>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56319</xdr:rowOff>
    </xdr:from>
    <xdr:to>
      <xdr:col>6</xdr:col>
      <xdr:colOff>38100</xdr:colOff>
      <xdr:row>56</xdr:row>
      <xdr:rowOff>157919</xdr:rowOff>
    </xdr:to>
    <xdr:sp macro="" textlink="">
      <xdr:nvSpPr>
        <xdr:cNvPr id="147" name="楕円 146"/>
        <xdr:cNvSpPr/>
      </xdr:nvSpPr>
      <xdr:spPr>
        <a:xfrm>
          <a:off x="1079500" y="96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2996</xdr:rowOff>
    </xdr:from>
    <xdr:ext cx="534377" cy="259045"/>
    <xdr:sp macro="" textlink="">
      <xdr:nvSpPr>
        <xdr:cNvPr id="148" name="テキスト ボックス 147"/>
        <xdr:cNvSpPr txBox="1"/>
      </xdr:nvSpPr>
      <xdr:spPr>
        <a:xfrm>
          <a:off x="863111" y="94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3" name="直線コネクタ 172"/>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4" name="民生費最小値テキスト"/>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5" name="直線コネクタ 174"/>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6" name="民生費最大値テキスト"/>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7" name="直線コネクタ 176"/>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98766</xdr:rowOff>
    </xdr:from>
    <xdr:to>
      <xdr:col>24</xdr:col>
      <xdr:colOff>63500</xdr:colOff>
      <xdr:row>77</xdr:row>
      <xdr:rowOff>104687</xdr:rowOff>
    </xdr:to>
    <xdr:cxnSp macro="">
      <xdr:nvCxnSpPr>
        <xdr:cNvPr id="178" name="直線コネクタ 177"/>
        <xdr:cNvCxnSpPr/>
      </xdr:nvCxnSpPr>
      <xdr:spPr>
        <a:xfrm flipV="1">
          <a:off x="3797300" y="13128966"/>
          <a:ext cx="838200" cy="1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79" name="民生費平均値テキスト"/>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0" name="フローチャート: 判断 179"/>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104687</xdr:rowOff>
    </xdr:from>
    <xdr:to>
      <xdr:col>19</xdr:col>
      <xdr:colOff>177800</xdr:colOff>
      <xdr:row>77</xdr:row>
      <xdr:rowOff>147290</xdr:rowOff>
    </xdr:to>
    <xdr:cxnSp macro="">
      <xdr:nvCxnSpPr>
        <xdr:cNvPr id="181" name="直線コネクタ 180"/>
        <xdr:cNvCxnSpPr/>
      </xdr:nvCxnSpPr>
      <xdr:spPr>
        <a:xfrm flipV="1">
          <a:off x="2908300" y="13306337"/>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2" name="フローチャート: 判断 181"/>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3" name="テキスト ボックス 182"/>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147290</xdr:rowOff>
    </xdr:from>
    <xdr:to>
      <xdr:col>15</xdr:col>
      <xdr:colOff>50800</xdr:colOff>
      <xdr:row>78</xdr:row>
      <xdr:rowOff>41638</xdr:rowOff>
    </xdr:to>
    <xdr:cxnSp macro="">
      <xdr:nvCxnSpPr>
        <xdr:cNvPr id="184" name="直線コネクタ 183"/>
        <xdr:cNvCxnSpPr/>
      </xdr:nvCxnSpPr>
      <xdr:spPr>
        <a:xfrm flipV="1">
          <a:off x="2019300" y="13348940"/>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5" name="フローチャート: 判断 184"/>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6" name="テキスト ボックス 185"/>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33424</xdr:rowOff>
    </xdr:from>
    <xdr:to>
      <xdr:col>10</xdr:col>
      <xdr:colOff>114300</xdr:colOff>
      <xdr:row>78</xdr:row>
      <xdr:rowOff>41638</xdr:rowOff>
    </xdr:to>
    <xdr:cxnSp macro="">
      <xdr:nvCxnSpPr>
        <xdr:cNvPr id="187" name="直線コネクタ 186"/>
        <xdr:cNvCxnSpPr/>
      </xdr:nvCxnSpPr>
      <xdr:spPr>
        <a:xfrm>
          <a:off x="1130300" y="1340652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88" name="フローチャート: 判断 187"/>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89" name="テキスト ボックス 188"/>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0" name="フローチャート: 判断 189"/>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1" name="テキスト ボックス 190"/>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47966</xdr:rowOff>
    </xdr:from>
    <xdr:to>
      <xdr:col>24</xdr:col>
      <xdr:colOff>114300</xdr:colOff>
      <xdr:row>76</xdr:row>
      <xdr:rowOff>149566</xdr:rowOff>
    </xdr:to>
    <xdr:sp macro="" textlink="">
      <xdr:nvSpPr>
        <xdr:cNvPr id="197" name="楕円 196"/>
        <xdr:cNvSpPr/>
      </xdr:nvSpPr>
      <xdr:spPr>
        <a:xfrm>
          <a:off x="4584700" y="130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134343</xdr:rowOff>
    </xdr:from>
    <xdr:ext cx="599010" cy="259045"/>
    <xdr:sp macro="" textlink="">
      <xdr:nvSpPr>
        <xdr:cNvPr id="198" name="民生費該当値テキスト"/>
        <xdr:cNvSpPr txBox="1"/>
      </xdr:nvSpPr>
      <xdr:spPr>
        <a:xfrm>
          <a:off x="4686300" y="1299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53887</xdr:rowOff>
    </xdr:from>
    <xdr:to>
      <xdr:col>20</xdr:col>
      <xdr:colOff>38100</xdr:colOff>
      <xdr:row>77</xdr:row>
      <xdr:rowOff>155487</xdr:rowOff>
    </xdr:to>
    <xdr:sp macro="" textlink="">
      <xdr:nvSpPr>
        <xdr:cNvPr id="199" name="楕円 198"/>
        <xdr:cNvSpPr/>
      </xdr:nvSpPr>
      <xdr:spPr>
        <a:xfrm>
          <a:off x="3746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146614</xdr:rowOff>
    </xdr:from>
    <xdr:ext cx="599010" cy="259045"/>
    <xdr:sp macro="" textlink="">
      <xdr:nvSpPr>
        <xdr:cNvPr id="200" name="テキスト ボックス 199"/>
        <xdr:cNvSpPr txBox="1"/>
      </xdr:nvSpPr>
      <xdr:spPr>
        <a:xfrm>
          <a:off x="3497795" y="1334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96490</xdr:rowOff>
    </xdr:from>
    <xdr:to>
      <xdr:col>15</xdr:col>
      <xdr:colOff>101600</xdr:colOff>
      <xdr:row>78</xdr:row>
      <xdr:rowOff>26640</xdr:rowOff>
    </xdr:to>
    <xdr:sp macro="" textlink="">
      <xdr:nvSpPr>
        <xdr:cNvPr id="201" name="楕円 200"/>
        <xdr:cNvSpPr/>
      </xdr:nvSpPr>
      <xdr:spPr>
        <a:xfrm>
          <a:off x="2857500" y="13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17767</xdr:rowOff>
    </xdr:from>
    <xdr:ext cx="599010" cy="259045"/>
    <xdr:sp macro="" textlink="">
      <xdr:nvSpPr>
        <xdr:cNvPr id="202" name="テキスト ボックス 201"/>
        <xdr:cNvSpPr txBox="1"/>
      </xdr:nvSpPr>
      <xdr:spPr>
        <a:xfrm>
          <a:off x="2608795" y="133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162288</xdr:rowOff>
    </xdr:from>
    <xdr:to>
      <xdr:col>10</xdr:col>
      <xdr:colOff>165100</xdr:colOff>
      <xdr:row>78</xdr:row>
      <xdr:rowOff>92438</xdr:rowOff>
    </xdr:to>
    <xdr:sp macro="" textlink="">
      <xdr:nvSpPr>
        <xdr:cNvPr id="203" name="楕円 202"/>
        <xdr:cNvSpPr/>
      </xdr:nvSpPr>
      <xdr:spPr>
        <a:xfrm>
          <a:off x="1968500" y="133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83565</xdr:rowOff>
    </xdr:from>
    <xdr:ext cx="599010" cy="259045"/>
    <xdr:sp macro="" textlink="">
      <xdr:nvSpPr>
        <xdr:cNvPr id="204" name="テキスト ボックス 203"/>
        <xdr:cNvSpPr txBox="1"/>
      </xdr:nvSpPr>
      <xdr:spPr>
        <a:xfrm>
          <a:off x="1719795" y="134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154074</xdr:rowOff>
    </xdr:from>
    <xdr:to>
      <xdr:col>6</xdr:col>
      <xdr:colOff>38100</xdr:colOff>
      <xdr:row>78</xdr:row>
      <xdr:rowOff>84224</xdr:rowOff>
    </xdr:to>
    <xdr:sp macro="" textlink="">
      <xdr:nvSpPr>
        <xdr:cNvPr id="205" name="楕円 204"/>
        <xdr:cNvSpPr/>
      </xdr:nvSpPr>
      <xdr:spPr>
        <a:xfrm>
          <a:off x="1079500" y="133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75351</xdr:rowOff>
    </xdr:from>
    <xdr:ext cx="599010" cy="259045"/>
    <xdr:sp macro="" textlink="">
      <xdr:nvSpPr>
        <xdr:cNvPr id="206" name="テキスト ボックス 205"/>
        <xdr:cNvSpPr txBox="1"/>
      </xdr:nvSpPr>
      <xdr:spPr>
        <a:xfrm>
          <a:off x="830795" y="1344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29" name="直線コネクタ 228"/>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0"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1" name="直線コネクタ 230"/>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2"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3" name="直線コネクタ 232"/>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131676</xdr:rowOff>
    </xdr:from>
    <xdr:to>
      <xdr:col>24</xdr:col>
      <xdr:colOff>63500</xdr:colOff>
      <xdr:row>96</xdr:row>
      <xdr:rowOff>101456</xdr:rowOff>
    </xdr:to>
    <xdr:cxnSp macro="">
      <xdr:nvCxnSpPr>
        <xdr:cNvPr id="234" name="直線コネクタ 233"/>
        <xdr:cNvCxnSpPr/>
      </xdr:nvCxnSpPr>
      <xdr:spPr>
        <a:xfrm flipV="1">
          <a:off x="3797300" y="16247976"/>
          <a:ext cx="838200" cy="3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5"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6" name="フローチャート: 判断 235"/>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101456</xdr:rowOff>
    </xdr:from>
    <xdr:to>
      <xdr:col>19</xdr:col>
      <xdr:colOff>177800</xdr:colOff>
      <xdr:row>97</xdr:row>
      <xdr:rowOff>81682</xdr:rowOff>
    </xdr:to>
    <xdr:cxnSp macro="">
      <xdr:nvCxnSpPr>
        <xdr:cNvPr id="237" name="直線コネクタ 236"/>
        <xdr:cNvCxnSpPr/>
      </xdr:nvCxnSpPr>
      <xdr:spPr>
        <a:xfrm flipV="1">
          <a:off x="2908300" y="16560656"/>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38" name="フローチャート: 判断 237"/>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39" name="テキスト ボックス 238"/>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81682</xdr:rowOff>
    </xdr:from>
    <xdr:to>
      <xdr:col>15</xdr:col>
      <xdr:colOff>50800</xdr:colOff>
      <xdr:row>97</xdr:row>
      <xdr:rowOff>163954</xdr:rowOff>
    </xdr:to>
    <xdr:cxnSp macro="">
      <xdr:nvCxnSpPr>
        <xdr:cNvPr id="240" name="直線コネクタ 239"/>
        <xdr:cNvCxnSpPr/>
      </xdr:nvCxnSpPr>
      <xdr:spPr>
        <a:xfrm flipV="1">
          <a:off x="2019300" y="16712332"/>
          <a:ext cx="889000" cy="8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1" name="フローチャート: 判断 240"/>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2" name="テキスト ボックス 241"/>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10747</xdr:rowOff>
    </xdr:from>
    <xdr:to>
      <xdr:col>10</xdr:col>
      <xdr:colOff>114300</xdr:colOff>
      <xdr:row>97</xdr:row>
      <xdr:rowOff>163954</xdr:rowOff>
    </xdr:to>
    <xdr:cxnSp macro="">
      <xdr:nvCxnSpPr>
        <xdr:cNvPr id="243" name="直線コネクタ 242"/>
        <xdr:cNvCxnSpPr/>
      </xdr:nvCxnSpPr>
      <xdr:spPr>
        <a:xfrm>
          <a:off x="1130300" y="16641397"/>
          <a:ext cx="889000" cy="1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4" name="フローチャート: 判断 243"/>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5" name="テキスト ボックス 244"/>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6" name="フローチャート: 判断 245"/>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7" name="テキスト ボックス 246"/>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80876</xdr:rowOff>
    </xdr:from>
    <xdr:to>
      <xdr:col>24</xdr:col>
      <xdr:colOff>114300</xdr:colOff>
      <xdr:row>95</xdr:row>
      <xdr:rowOff>11026</xdr:rowOff>
    </xdr:to>
    <xdr:sp macro="" textlink="">
      <xdr:nvSpPr>
        <xdr:cNvPr id="253" name="楕円 252"/>
        <xdr:cNvSpPr/>
      </xdr:nvSpPr>
      <xdr:spPr>
        <a:xfrm>
          <a:off x="4584700" y="161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103753</xdr:rowOff>
    </xdr:from>
    <xdr:ext cx="534377" cy="259045"/>
    <xdr:sp macro="" textlink="">
      <xdr:nvSpPr>
        <xdr:cNvPr id="254" name="衛生費該当値テキスト"/>
        <xdr:cNvSpPr txBox="1"/>
      </xdr:nvSpPr>
      <xdr:spPr>
        <a:xfrm>
          <a:off x="4686300" y="160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50656</xdr:rowOff>
    </xdr:from>
    <xdr:to>
      <xdr:col>20</xdr:col>
      <xdr:colOff>38100</xdr:colOff>
      <xdr:row>96</xdr:row>
      <xdr:rowOff>152256</xdr:rowOff>
    </xdr:to>
    <xdr:sp macro="" textlink="">
      <xdr:nvSpPr>
        <xdr:cNvPr id="255" name="楕円 254"/>
        <xdr:cNvSpPr/>
      </xdr:nvSpPr>
      <xdr:spPr>
        <a:xfrm>
          <a:off x="3746500" y="165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168783</xdr:rowOff>
    </xdr:from>
    <xdr:ext cx="534377" cy="259045"/>
    <xdr:sp macro="" textlink="">
      <xdr:nvSpPr>
        <xdr:cNvPr id="256" name="テキスト ボックス 255"/>
        <xdr:cNvSpPr txBox="1"/>
      </xdr:nvSpPr>
      <xdr:spPr>
        <a:xfrm>
          <a:off x="3530111" y="162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30882</xdr:rowOff>
    </xdr:from>
    <xdr:to>
      <xdr:col>15</xdr:col>
      <xdr:colOff>101600</xdr:colOff>
      <xdr:row>97</xdr:row>
      <xdr:rowOff>132482</xdr:rowOff>
    </xdr:to>
    <xdr:sp macro="" textlink="">
      <xdr:nvSpPr>
        <xdr:cNvPr id="257" name="楕円 256"/>
        <xdr:cNvSpPr/>
      </xdr:nvSpPr>
      <xdr:spPr>
        <a:xfrm>
          <a:off x="2857500" y="166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123609</xdr:rowOff>
    </xdr:from>
    <xdr:ext cx="534377" cy="259045"/>
    <xdr:sp macro="" textlink="">
      <xdr:nvSpPr>
        <xdr:cNvPr id="258" name="テキスト ボックス 257"/>
        <xdr:cNvSpPr txBox="1"/>
      </xdr:nvSpPr>
      <xdr:spPr>
        <a:xfrm>
          <a:off x="2641111" y="167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113154</xdr:rowOff>
    </xdr:from>
    <xdr:to>
      <xdr:col>10</xdr:col>
      <xdr:colOff>165100</xdr:colOff>
      <xdr:row>98</xdr:row>
      <xdr:rowOff>43304</xdr:rowOff>
    </xdr:to>
    <xdr:sp macro="" textlink="">
      <xdr:nvSpPr>
        <xdr:cNvPr id="259" name="楕円 258"/>
        <xdr:cNvSpPr/>
      </xdr:nvSpPr>
      <xdr:spPr>
        <a:xfrm>
          <a:off x="1968500" y="16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34431</xdr:rowOff>
    </xdr:from>
    <xdr:ext cx="534377" cy="259045"/>
    <xdr:sp macro="" textlink="">
      <xdr:nvSpPr>
        <xdr:cNvPr id="260" name="テキスト ボックス 259"/>
        <xdr:cNvSpPr txBox="1"/>
      </xdr:nvSpPr>
      <xdr:spPr>
        <a:xfrm>
          <a:off x="1752111" y="16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131397</xdr:rowOff>
    </xdr:from>
    <xdr:to>
      <xdr:col>6</xdr:col>
      <xdr:colOff>38100</xdr:colOff>
      <xdr:row>97</xdr:row>
      <xdr:rowOff>61547</xdr:rowOff>
    </xdr:to>
    <xdr:sp macro="" textlink="">
      <xdr:nvSpPr>
        <xdr:cNvPr id="261" name="楕円 260"/>
        <xdr:cNvSpPr/>
      </xdr:nvSpPr>
      <xdr:spPr>
        <a:xfrm>
          <a:off x="1079500" y="16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78074</xdr:rowOff>
    </xdr:from>
    <xdr:ext cx="534377" cy="259045"/>
    <xdr:sp macro="" textlink="">
      <xdr:nvSpPr>
        <xdr:cNvPr id="262" name="テキスト ボックス 261"/>
        <xdr:cNvSpPr txBox="1"/>
      </xdr:nvSpPr>
      <xdr:spPr>
        <a:xfrm>
          <a:off x="863111" y="163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4" name="直線コネクタ 283"/>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7"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88" name="直線コネクタ 287"/>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46888</xdr:rowOff>
    </xdr:from>
    <xdr:to>
      <xdr:col>55</xdr:col>
      <xdr:colOff>0</xdr:colOff>
      <xdr:row>37</xdr:row>
      <xdr:rowOff>71120</xdr:rowOff>
    </xdr:to>
    <xdr:cxnSp macro="">
      <xdr:nvCxnSpPr>
        <xdr:cNvPr id="289" name="直線コネクタ 288"/>
        <xdr:cNvCxnSpPr/>
      </xdr:nvCxnSpPr>
      <xdr:spPr>
        <a:xfrm>
          <a:off x="9639300" y="639053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0"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1" name="フローチャート: 判断 290"/>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46888</xdr:rowOff>
    </xdr:from>
    <xdr:to>
      <xdr:col>50</xdr:col>
      <xdr:colOff>114300</xdr:colOff>
      <xdr:row>37</xdr:row>
      <xdr:rowOff>123241</xdr:rowOff>
    </xdr:to>
    <xdr:cxnSp macro="">
      <xdr:nvCxnSpPr>
        <xdr:cNvPr id="292" name="直線コネクタ 291"/>
        <xdr:cNvCxnSpPr/>
      </xdr:nvCxnSpPr>
      <xdr:spPr>
        <a:xfrm flipV="1">
          <a:off x="8750300" y="6390538"/>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3" name="フローチャート: 判断 292"/>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4" name="テキスト ボックス 293"/>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64262</xdr:rowOff>
    </xdr:from>
    <xdr:to>
      <xdr:col>45</xdr:col>
      <xdr:colOff>177800</xdr:colOff>
      <xdr:row>37</xdr:row>
      <xdr:rowOff>123241</xdr:rowOff>
    </xdr:to>
    <xdr:cxnSp macro="">
      <xdr:nvCxnSpPr>
        <xdr:cNvPr id="295" name="直線コネクタ 294"/>
        <xdr:cNvCxnSpPr/>
      </xdr:nvCxnSpPr>
      <xdr:spPr>
        <a:xfrm>
          <a:off x="7861300" y="6407912"/>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6" name="フローチャート: 判断 295"/>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7" name="テキスト ボックス 296"/>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25857</xdr:rowOff>
    </xdr:from>
    <xdr:to>
      <xdr:col>41</xdr:col>
      <xdr:colOff>50800</xdr:colOff>
      <xdr:row>37</xdr:row>
      <xdr:rowOff>64262</xdr:rowOff>
    </xdr:to>
    <xdr:cxnSp macro="">
      <xdr:nvCxnSpPr>
        <xdr:cNvPr id="298" name="直線コネクタ 297"/>
        <xdr:cNvCxnSpPr/>
      </xdr:nvCxnSpPr>
      <xdr:spPr>
        <a:xfrm>
          <a:off x="6972300" y="636950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299" name="フローチャート: 判断 298"/>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0" name="テキスト ボックス 299"/>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1" name="フローチャート: 判断 300"/>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2" name="テキスト ボックス 301"/>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8" name="楕円 307"/>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170197</xdr:rowOff>
    </xdr:from>
    <xdr:ext cx="378565" cy="259045"/>
    <xdr:sp macro="" textlink="">
      <xdr:nvSpPr>
        <xdr:cNvPr id="309" name="労働費該当値テキスト"/>
        <xdr:cNvSpPr txBox="1"/>
      </xdr:nvSpPr>
      <xdr:spPr>
        <a:xfrm>
          <a:off x="10528300"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167538</xdr:rowOff>
    </xdr:from>
    <xdr:to>
      <xdr:col>50</xdr:col>
      <xdr:colOff>165100</xdr:colOff>
      <xdr:row>37</xdr:row>
      <xdr:rowOff>97688</xdr:rowOff>
    </xdr:to>
    <xdr:sp macro="" textlink="">
      <xdr:nvSpPr>
        <xdr:cNvPr id="310" name="楕円 309"/>
        <xdr:cNvSpPr/>
      </xdr:nvSpPr>
      <xdr:spPr>
        <a:xfrm>
          <a:off x="9588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88815</xdr:rowOff>
    </xdr:from>
    <xdr:ext cx="378565" cy="259045"/>
    <xdr:sp macro="" textlink="">
      <xdr:nvSpPr>
        <xdr:cNvPr id="311" name="テキスト ボックス 310"/>
        <xdr:cNvSpPr txBox="1"/>
      </xdr:nvSpPr>
      <xdr:spPr>
        <a:xfrm>
          <a:off x="9450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72441</xdr:rowOff>
    </xdr:from>
    <xdr:to>
      <xdr:col>46</xdr:col>
      <xdr:colOff>38100</xdr:colOff>
      <xdr:row>38</xdr:row>
      <xdr:rowOff>2591</xdr:rowOff>
    </xdr:to>
    <xdr:sp macro="" textlink="">
      <xdr:nvSpPr>
        <xdr:cNvPr id="312" name="楕円 311"/>
        <xdr:cNvSpPr/>
      </xdr:nvSpPr>
      <xdr:spPr>
        <a:xfrm>
          <a:off x="869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165168</xdr:rowOff>
    </xdr:from>
    <xdr:ext cx="378565" cy="259045"/>
    <xdr:sp macro="" textlink="">
      <xdr:nvSpPr>
        <xdr:cNvPr id="313" name="テキスト ボックス 312"/>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xdr:rowOff>
    </xdr:from>
    <xdr:to>
      <xdr:col>41</xdr:col>
      <xdr:colOff>101600</xdr:colOff>
      <xdr:row>37</xdr:row>
      <xdr:rowOff>115062</xdr:rowOff>
    </xdr:to>
    <xdr:sp macro="" textlink="">
      <xdr:nvSpPr>
        <xdr:cNvPr id="314" name="楕円 313"/>
        <xdr:cNvSpPr/>
      </xdr:nvSpPr>
      <xdr:spPr>
        <a:xfrm>
          <a:off x="7810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106189</xdr:rowOff>
    </xdr:from>
    <xdr:ext cx="378565" cy="259045"/>
    <xdr:sp macro="" textlink="">
      <xdr:nvSpPr>
        <xdr:cNvPr id="315" name="テキスト ボックス 314"/>
        <xdr:cNvSpPr txBox="1"/>
      </xdr:nvSpPr>
      <xdr:spPr>
        <a:xfrm>
          <a:off x="7672017"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146507</xdr:rowOff>
    </xdr:from>
    <xdr:to>
      <xdr:col>36</xdr:col>
      <xdr:colOff>165100</xdr:colOff>
      <xdr:row>37</xdr:row>
      <xdr:rowOff>76657</xdr:rowOff>
    </xdr:to>
    <xdr:sp macro="" textlink="">
      <xdr:nvSpPr>
        <xdr:cNvPr id="316" name="楕円 315"/>
        <xdr:cNvSpPr/>
      </xdr:nvSpPr>
      <xdr:spPr>
        <a:xfrm>
          <a:off x="6921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67784</xdr:rowOff>
    </xdr:from>
    <xdr:ext cx="378565" cy="259045"/>
    <xdr:sp macro="" textlink="">
      <xdr:nvSpPr>
        <xdr:cNvPr id="317" name="テキスト ボックス 316"/>
        <xdr:cNvSpPr txBox="1"/>
      </xdr:nvSpPr>
      <xdr:spPr>
        <a:xfrm>
          <a:off x="6783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57084</xdr:rowOff>
    </xdr:from>
    <xdr:to>
      <xdr:col>54</xdr:col>
      <xdr:colOff>189865</xdr:colOff>
      <xdr:row>58</xdr:row>
      <xdr:rowOff>134854</xdr:rowOff>
    </xdr:to>
    <xdr:cxnSp macro="">
      <xdr:nvCxnSpPr>
        <xdr:cNvPr id="339" name="直線コネクタ 338"/>
        <xdr:cNvCxnSpPr/>
      </xdr:nvCxnSpPr>
      <xdr:spPr>
        <a:xfrm flipV="1">
          <a:off x="10475595" y="9143934"/>
          <a:ext cx="1270" cy="93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0"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1" name="直線コネクタ 340"/>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3761</xdr:rowOff>
    </xdr:from>
    <xdr:ext cx="534377" cy="259045"/>
    <xdr:sp macro="" textlink="">
      <xdr:nvSpPr>
        <xdr:cNvPr id="342" name="農林水産業費最大値テキスト"/>
        <xdr:cNvSpPr txBox="1"/>
      </xdr:nvSpPr>
      <xdr:spPr>
        <a:xfrm>
          <a:off x="10528300" y="89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57084</xdr:rowOff>
    </xdr:from>
    <xdr:to>
      <xdr:col>55</xdr:col>
      <xdr:colOff>88900</xdr:colOff>
      <xdr:row>53</xdr:row>
      <xdr:rowOff>57084</xdr:rowOff>
    </xdr:to>
    <xdr:cxnSp macro="">
      <xdr:nvCxnSpPr>
        <xdr:cNvPr id="343" name="直線コネクタ 342"/>
        <xdr:cNvCxnSpPr/>
      </xdr:nvCxnSpPr>
      <xdr:spPr>
        <a:xfrm>
          <a:off x="10388600" y="914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164709</xdr:rowOff>
    </xdr:from>
    <xdr:to>
      <xdr:col>55</xdr:col>
      <xdr:colOff>0</xdr:colOff>
      <xdr:row>56</xdr:row>
      <xdr:rowOff>27183</xdr:rowOff>
    </xdr:to>
    <xdr:cxnSp macro="">
      <xdr:nvCxnSpPr>
        <xdr:cNvPr id="344" name="直線コネクタ 343"/>
        <xdr:cNvCxnSpPr/>
      </xdr:nvCxnSpPr>
      <xdr:spPr>
        <a:xfrm>
          <a:off x="9639300" y="9423009"/>
          <a:ext cx="838200" cy="2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170197</xdr:rowOff>
    </xdr:from>
    <xdr:ext cx="469744" cy="259045"/>
    <xdr:sp macro="" textlink="">
      <xdr:nvSpPr>
        <xdr:cNvPr id="345" name="農林水産業費平均値テキスト"/>
        <xdr:cNvSpPr txBox="1"/>
      </xdr:nvSpPr>
      <xdr:spPr>
        <a:xfrm>
          <a:off x="10528300" y="977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20320</xdr:rowOff>
    </xdr:from>
    <xdr:to>
      <xdr:col>55</xdr:col>
      <xdr:colOff>50800</xdr:colOff>
      <xdr:row>57</xdr:row>
      <xdr:rowOff>121920</xdr:rowOff>
    </xdr:to>
    <xdr:sp macro="" textlink="">
      <xdr:nvSpPr>
        <xdr:cNvPr id="346" name="フローチャート: 判断 345"/>
        <xdr:cNvSpPr/>
      </xdr:nvSpPr>
      <xdr:spPr>
        <a:xfrm>
          <a:off x="104267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152822</xdr:rowOff>
    </xdr:from>
    <xdr:to>
      <xdr:col>50</xdr:col>
      <xdr:colOff>114300</xdr:colOff>
      <xdr:row>54</xdr:row>
      <xdr:rowOff>164709</xdr:rowOff>
    </xdr:to>
    <xdr:cxnSp macro="">
      <xdr:nvCxnSpPr>
        <xdr:cNvPr id="347" name="直線コネクタ 346"/>
        <xdr:cNvCxnSpPr/>
      </xdr:nvCxnSpPr>
      <xdr:spPr>
        <a:xfrm>
          <a:off x="8750300" y="9239672"/>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1529</xdr:rowOff>
    </xdr:from>
    <xdr:to>
      <xdr:col>50</xdr:col>
      <xdr:colOff>165100</xdr:colOff>
      <xdr:row>57</xdr:row>
      <xdr:rowOff>103129</xdr:rowOff>
    </xdr:to>
    <xdr:sp macro="" textlink="">
      <xdr:nvSpPr>
        <xdr:cNvPr id="348" name="フローチャート: 判断 347"/>
        <xdr:cNvSpPr/>
      </xdr:nvSpPr>
      <xdr:spPr>
        <a:xfrm>
          <a:off x="9588500" y="977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94256</xdr:rowOff>
    </xdr:from>
    <xdr:ext cx="469744" cy="259045"/>
    <xdr:sp macro="" textlink="">
      <xdr:nvSpPr>
        <xdr:cNvPr id="349" name="テキスト ボックス 348"/>
        <xdr:cNvSpPr txBox="1"/>
      </xdr:nvSpPr>
      <xdr:spPr>
        <a:xfrm>
          <a:off x="9404428" y="98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129413</xdr:rowOff>
    </xdr:from>
    <xdr:to>
      <xdr:col>45</xdr:col>
      <xdr:colOff>177800</xdr:colOff>
      <xdr:row>53</xdr:row>
      <xdr:rowOff>152822</xdr:rowOff>
    </xdr:to>
    <xdr:cxnSp macro="">
      <xdr:nvCxnSpPr>
        <xdr:cNvPr id="350" name="直線コネクタ 349"/>
        <xdr:cNvCxnSpPr/>
      </xdr:nvCxnSpPr>
      <xdr:spPr>
        <a:xfrm>
          <a:off x="7861300" y="8873363"/>
          <a:ext cx="889000" cy="3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15245</xdr:rowOff>
    </xdr:from>
    <xdr:to>
      <xdr:col>46</xdr:col>
      <xdr:colOff>38100</xdr:colOff>
      <xdr:row>57</xdr:row>
      <xdr:rowOff>116845</xdr:rowOff>
    </xdr:to>
    <xdr:sp macro="" textlink="">
      <xdr:nvSpPr>
        <xdr:cNvPr id="351" name="フローチャート: 判断 350"/>
        <xdr:cNvSpPr/>
      </xdr:nvSpPr>
      <xdr:spPr>
        <a:xfrm>
          <a:off x="86995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107972</xdr:rowOff>
    </xdr:from>
    <xdr:ext cx="469744" cy="259045"/>
    <xdr:sp macro="" textlink="">
      <xdr:nvSpPr>
        <xdr:cNvPr id="352" name="テキスト ボックス 351"/>
        <xdr:cNvSpPr txBox="1"/>
      </xdr:nvSpPr>
      <xdr:spPr>
        <a:xfrm>
          <a:off x="8515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129413</xdr:rowOff>
    </xdr:from>
    <xdr:to>
      <xdr:col>41</xdr:col>
      <xdr:colOff>50800</xdr:colOff>
      <xdr:row>56</xdr:row>
      <xdr:rowOff>3911</xdr:rowOff>
    </xdr:to>
    <xdr:cxnSp macro="">
      <xdr:nvCxnSpPr>
        <xdr:cNvPr id="353" name="直線コネクタ 352"/>
        <xdr:cNvCxnSpPr/>
      </xdr:nvCxnSpPr>
      <xdr:spPr>
        <a:xfrm flipV="1">
          <a:off x="6972300" y="8873363"/>
          <a:ext cx="889000" cy="7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54" name="フローチャート: 判断 353"/>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110715</xdr:rowOff>
    </xdr:from>
    <xdr:ext cx="469744" cy="259045"/>
    <xdr:sp macro="" textlink="">
      <xdr:nvSpPr>
        <xdr:cNvPr id="355" name="テキスト ボックス 354"/>
        <xdr:cNvSpPr txBox="1"/>
      </xdr:nvSpPr>
      <xdr:spPr>
        <a:xfrm>
          <a:off x="7626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38745</xdr:rowOff>
    </xdr:from>
    <xdr:to>
      <xdr:col>36</xdr:col>
      <xdr:colOff>165100</xdr:colOff>
      <xdr:row>57</xdr:row>
      <xdr:rowOff>140345</xdr:rowOff>
    </xdr:to>
    <xdr:sp macro="" textlink="">
      <xdr:nvSpPr>
        <xdr:cNvPr id="356" name="フローチャート: 判断 355"/>
        <xdr:cNvSpPr/>
      </xdr:nvSpPr>
      <xdr:spPr>
        <a:xfrm>
          <a:off x="6921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131472</xdr:rowOff>
    </xdr:from>
    <xdr:ext cx="469744" cy="259045"/>
    <xdr:sp macro="" textlink="">
      <xdr:nvSpPr>
        <xdr:cNvPr id="357" name="テキスト ボックス 356"/>
        <xdr:cNvSpPr txBox="1"/>
      </xdr:nvSpPr>
      <xdr:spPr>
        <a:xfrm>
          <a:off x="6737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147833</xdr:rowOff>
    </xdr:from>
    <xdr:to>
      <xdr:col>55</xdr:col>
      <xdr:colOff>50800</xdr:colOff>
      <xdr:row>56</xdr:row>
      <xdr:rowOff>77983</xdr:rowOff>
    </xdr:to>
    <xdr:sp macro="" textlink="">
      <xdr:nvSpPr>
        <xdr:cNvPr id="363" name="楕円 362"/>
        <xdr:cNvSpPr/>
      </xdr:nvSpPr>
      <xdr:spPr>
        <a:xfrm>
          <a:off x="10426700" y="95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170710</xdr:rowOff>
    </xdr:from>
    <xdr:ext cx="469744" cy="259045"/>
    <xdr:sp macro="" textlink="">
      <xdr:nvSpPr>
        <xdr:cNvPr id="364" name="農林水産業費該当値テキスト"/>
        <xdr:cNvSpPr txBox="1"/>
      </xdr:nvSpPr>
      <xdr:spPr>
        <a:xfrm>
          <a:off x="10528300" y="94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113909</xdr:rowOff>
    </xdr:from>
    <xdr:to>
      <xdr:col>50</xdr:col>
      <xdr:colOff>165100</xdr:colOff>
      <xdr:row>55</xdr:row>
      <xdr:rowOff>44059</xdr:rowOff>
    </xdr:to>
    <xdr:sp macro="" textlink="">
      <xdr:nvSpPr>
        <xdr:cNvPr id="365" name="楕円 364"/>
        <xdr:cNvSpPr/>
      </xdr:nvSpPr>
      <xdr:spPr>
        <a:xfrm>
          <a:off x="9588500" y="93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60586</xdr:rowOff>
    </xdr:from>
    <xdr:ext cx="534377" cy="259045"/>
    <xdr:sp macro="" textlink="">
      <xdr:nvSpPr>
        <xdr:cNvPr id="366" name="テキスト ボックス 365"/>
        <xdr:cNvSpPr txBox="1"/>
      </xdr:nvSpPr>
      <xdr:spPr>
        <a:xfrm>
          <a:off x="9372111" y="91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102022</xdr:rowOff>
    </xdr:from>
    <xdr:to>
      <xdr:col>46</xdr:col>
      <xdr:colOff>38100</xdr:colOff>
      <xdr:row>54</xdr:row>
      <xdr:rowOff>32172</xdr:rowOff>
    </xdr:to>
    <xdr:sp macro="" textlink="">
      <xdr:nvSpPr>
        <xdr:cNvPr id="367" name="楕円 366"/>
        <xdr:cNvSpPr/>
      </xdr:nvSpPr>
      <xdr:spPr>
        <a:xfrm>
          <a:off x="8699500" y="91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48699</xdr:rowOff>
    </xdr:from>
    <xdr:ext cx="534377" cy="259045"/>
    <xdr:sp macro="" textlink="">
      <xdr:nvSpPr>
        <xdr:cNvPr id="368" name="テキスト ボックス 367"/>
        <xdr:cNvSpPr txBox="1"/>
      </xdr:nvSpPr>
      <xdr:spPr>
        <a:xfrm>
          <a:off x="8483111" y="89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78613</xdr:rowOff>
    </xdr:from>
    <xdr:to>
      <xdr:col>41</xdr:col>
      <xdr:colOff>101600</xdr:colOff>
      <xdr:row>52</xdr:row>
      <xdr:rowOff>8763</xdr:rowOff>
    </xdr:to>
    <xdr:sp macro="" textlink="">
      <xdr:nvSpPr>
        <xdr:cNvPr id="369" name="楕円 368"/>
        <xdr:cNvSpPr/>
      </xdr:nvSpPr>
      <xdr:spPr>
        <a:xfrm>
          <a:off x="7810500" y="88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25290</xdr:rowOff>
    </xdr:from>
    <xdr:ext cx="534377" cy="259045"/>
    <xdr:sp macro="" textlink="">
      <xdr:nvSpPr>
        <xdr:cNvPr id="370" name="テキスト ボックス 369"/>
        <xdr:cNvSpPr txBox="1"/>
      </xdr:nvSpPr>
      <xdr:spPr>
        <a:xfrm>
          <a:off x="7594111" y="85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124561</xdr:rowOff>
    </xdr:from>
    <xdr:to>
      <xdr:col>36</xdr:col>
      <xdr:colOff>165100</xdr:colOff>
      <xdr:row>56</xdr:row>
      <xdr:rowOff>54711</xdr:rowOff>
    </xdr:to>
    <xdr:sp macro="" textlink="">
      <xdr:nvSpPr>
        <xdr:cNvPr id="371" name="楕円 370"/>
        <xdr:cNvSpPr/>
      </xdr:nvSpPr>
      <xdr:spPr>
        <a:xfrm>
          <a:off x="6921500" y="95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71238</xdr:rowOff>
    </xdr:from>
    <xdr:ext cx="534377" cy="259045"/>
    <xdr:sp macro="" textlink="">
      <xdr:nvSpPr>
        <xdr:cNvPr id="372" name="テキスト ボックス 371"/>
        <xdr:cNvSpPr txBox="1"/>
      </xdr:nvSpPr>
      <xdr:spPr>
        <a:xfrm>
          <a:off x="6705111" y="93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80345</xdr:rowOff>
    </xdr:from>
    <xdr:to>
      <xdr:col>55</xdr:col>
      <xdr:colOff>0</xdr:colOff>
      <xdr:row>77</xdr:row>
      <xdr:rowOff>130017</xdr:rowOff>
    </xdr:to>
    <xdr:cxnSp macro="">
      <xdr:nvCxnSpPr>
        <xdr:cNvPr id="403" name="直線コネクタ 402"/>
        <xdr:cNvCxnSpPr/>
      </xdr:nvCxnSpPr>
      <xdr:spPr>
        <a:xfrm flipV="1">
          <a:off x="9639300" y="13281995"/>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130017</xdr:rowOff>
    </xdr:from>
    <xdr:to>
      <xdr:col>50</xdr:col>
      <xdr:colOff>114300</xdr:colOff>
      <xdr:row>77</xdr:row>
      <xdr:rowOff>154787</xdr:rowOff>
    </xdr:to>
    <xdr:cxnSp macro="">
      <xdr:nvCxnSpPr>
        <xdr:cNvPr id="406" name="直線コネクタ 405"/>
        <xdr:cNvCxnSpPr/>
      </xdr:nvCxnSpPr>
      <xdr:spPr>
        <a:xfrm flipV="1">
          <a:off x="8750300" y="13331667"/>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154787</xdr:rowOff>
    </xdr:from>
    <xdr:to>
      <xdr:col>45</xdr:col>
      <xdr:colOff>177800</xdr:colOff>
      <xdr:row>78</xdr:row>
      <xdr:rowOff>55755</xdr:rowOff>
    </xdr:to>
    <xdr:cxnSp macro="">
      <xdr:nvCxnSpPr>
        <xdr:cNvPr id="409" name="直線コネクタ 408"/>
        <xdr:cNvCxnSpPr/>
      </xdr:nvCxnSpPr>
      <xdr:spPr>
        <a:xfrm flipV="1">
          <a:off x="7861300" y="13356437"/>
          <a:ext cx="889000" cy="7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27605</xdr:rowOff>
    </xdr:from>
    <xdr:to>
      <xdr:col>41</xdr:col>
      <xdr:colOff>50800</xdr:colOff>
      <xdr:row>78</xdr:row>
      <xdr:rowOff>55755</xdr:rowOff>
    </xdr:to>
    <xdr:cxnSp macro="">
      <xdr:nvCxnSpPr>
        <xdr:cNvPr id="412" name="直線コネクタ 411"/>
        <xdr:cNvCxnSpPr/>
      </xdr:nvCxnSpPr>
      <xdr:spPr>
        <a:xfrm>
          <a:off x="6972300" y="13400705"/>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29545</xdr:rowOff>
    </xdr:from>
    <xdr:to>
      <xdr:col>55</xdr:col>
      <xdr:colOff>50800</xdr:colOff>
      <xdr:row>77</xdr:row>
      <xdr:rowOff>131145</xdr:rowOff>
    </xdr:to>
    <xdr:sp macro="" textlink="">
      <xdr:nvSpPr>
        <xdr:cNvPr id="422" name="楕円 421"/>
        <xdr:cNvSpPr/>
      </xdr:nvSpPr>
      <xdr:spPr>
        <a:xfrm>
          <a:off x="10426700" y="132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52422</xdr:rowOff>
    </xdr:from>
    <xdr:ext cx="534377" cy="259045"/>
    <xdr:sp macro="" textlink="">
      <xdr:nvSpPr>
        <xdr:cNvPr id="423" name="商工費該当値テキスト"/>
        <xdr:cNvSpPr txBox="1"/>
      </xdr:nvSpPr>
      <xdr:spPr>
        <a:xfrm>
          <a:off x="10528300" y="130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79217</xdr:rowOff>
    </xdr:from>
    <xdr:to>
      <xdr:col>50</xdr:col>
      <xdr:colOff>165100</xdr:colOff>
      <xdr:row>78</xdr:row>
      <xdr:rowOff>9367</xdr:rowOff>
    </xdr:to>
    <xdr:sp macro="" textlink="">
      <xdr:nvSpPr>
        <xdr:cNvPr id="424" name="楕円 423"/>
        <xdr:cNvSpPr/>
      </xdr:nvSpPr>
      <xdr:spPr>
        <a:xfrm>
          <a:off x="9588500" y="13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494</xdr:rowOff>
    </xdr:from>
    <xdr:ext cx="534377" cy="259045"/>
    <xdr:sp macro="" textlink="">
      <xdr:nvSpPr>
        <xdr:cNvPr id="425" name="テキスト ボックス 424"/>
        <xdr:cNvSpPr txBox="1"/>
      </xdr:nvSpPr>
      <xdr:spPr>
        <a:xfrm>
          <a:off x="9372111" y="13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103987</xdr:rowOff>
    </xdr:from>
    <xdr:to>
      <xdr:col>46</xdr:col>
      <xdr:colOff>38100</xdr:colOff>
      <xdr:row>78</xdr:row>
      <xdr:rowOff>34137</xdr:rowOff>
    </xdr:to>
    <xdr:sp macro="" textlink="">
      <xdr:nvSpPr>
        <xdr:cNvPr id="426" name="楕円 425"/>
        <xdr:cNvSpPr/>
      </xdr:nvSpPr>
      <xdr:spPr>
        <a:xfrm>
          <a:off x="8699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50664</xdr:rowOff>
    </xdr:from>
    <xdr:ext cx="534377" cy="259045"/>
    <xdr:sp macro="" textlink="">
      <xdr:nvSpPr>
        <xdr:cNvPr id="427" name="テキスト ボックス 426"/>
        <xdr:cNvSpPr txBox="1"/>
      </xdr:nvSpPr>
      <xdr:spPr>
        <a:xfrm>
          <a:off x="8483111" y="130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4955</xdr:rowOff>
    </xdr:from>
    <xdr:to>
      <xdr:col>41</xdr:col>
      <xdr:colOff>101600</xdr:colOff>
      <xdr:row>78</xdr:row>
      <xdr:rowOff>106555</xdr:rowOff>
    </xdr:to>
    <xdr:sp macro="" textlink="">
      <xdr:nvSpPr>
        <xdr:cNvPr id="428" name="楕円 427"/>
        <xdr:cNvSpPr/>
      </xdr:nvSpPr>
      <xdr:spPr>
        <a:xfrm>
          <a:off x="7810500" y="13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123082</xdr:rowOff>
    </xdr:from>
    <xdr:ext cx="534377" cy="259045"/>
    <xdr:sp macro="" textlink="">
      <xdr:nvSpPr>
        <xdr:cNvPr id="429" name="テキスト ボックス 428"/>
        <xdr:cNvSpPr txBox="1"/>
      </xdr:nvSpPr>
      <xdr:spPr>
        <a:xfrm>
          <a:off x="7594111" y="131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148255</xdr:rowOff>
    </xdr:from>
    <xdr:to>
      <xdr:col>36</xdr:col>
      <xdr:colOff>165100</xdr:colOff>
      <xdr:row>78</xdr:row>
      <xdr:rowOff>78405</xdr:rowOff>
    </xdr:to>
    <xdr:sp macro="" textlink="">
      <xdr:nvSpPr>
        <xdr:cNvPr id="430" name="楕円 429"/>
        <xdr:cNvSpPr/>
      </xdr:nvSpPr>
      <xdr:spPr>
        <a:xfrm>
          <a:off x="6921500" y="133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94932</xdr:rowOff>
    </xdr:from>
    <xdr:ext cx="534377" cy="259045"/>
    <xdr:sp macro="" textlink="">
      <xdr:nvSpPr>
        <xdr:cNvPr id="431" name="テキスト ボックス 430"/>
        <xdr:cNvSpPr txBox="1"/>
      </xdr:nvSpPr>
      <xdr:spPr>
        <a:xfrm>
          <a:off x="6705111" y="13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38945</xdr:rowOff>
    </xdr:from>
    <xdr:to>
      <xdr:col>55</xdr:col>
      <xdr:colOff>0</xdr:colOff>
      <xdr:row>96</xdr:row>
      <xdr:rowOff>49555</xdr:rowOff>
    </xdr:to>
    <xdr:cxnSp macro="">
      <xdr:nvCxnSpPr>
        <xdr:cNvPr id="461" name="直線コネクタ 460"/>
        <xdr:cNvCxnSpPr/>
      </xdr:nvCxnSpPr>
      <xdr:spPr>
        <a:xfrm flipV="1">
          <a:off x="9639300" y="16326695"/>
          <a:ext cx="838200" cy="18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49555</xdr:rowOff>
    </xdr:from>
    <xdr:to>
      <xdr:col>50</xdr:col>
      <xdr:colOff>114300</xdr:colOff>
      <xdr:row>96</xdr:row>
      <xdr:rowOff>67139</xdr:rowOff>
    </xdr:to>
    <xdr:cxnSp macro="">
      <xdr:nvCxnSpPr>
        <xdr:cNvPr id="464" name="直線コネクタ 463"/>
        <xdr:cNvCxnSpPr/>
      </xdr:nvCxnSpPr>
      <xdr:spPr>
        <a:xfrm flipV="1">
          <a:off x="8750300" y="16508755"/>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14675</xdr:rowOff>
    </xdr:from>
    <xdr:to>
      <xdr:col>45</xdr:col>
      <xdr:colOff>177800</xdr:colOff>
      <xdr:row>96</xdr:row>
      <xdr:rowOff>67139</xdr:rowOff>
    </xdr:to>
    <xdr:cxnSp macro="">
      <xdr:nvCxnSpPr>
        <xdr:cNvPr id="467" name="直線コネクタ 466"/>
        <xdr:cNvCxnSpPr/>
      </xdr:nvCxnSpPr>
      <xdr:spPr>
        <a:xfrm>
          <a:off x="7861300" y="1647387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105277</xdr:rowOff>
    </xdr:from>
    <xdr:to>
      <xdr:col>41</xdr:col>
      <xdr:colOff>50800</xdr:colOff>
      <xdr:row>96</xdr:row>
      <xdr:rowOff>14675</xdr:rowOff>
    </xdr:to>
    <xdr:cxnSp macro="">
      <xdr:nvCxnSpPr>
        <xdr:cNvPr id="470" name="直線コネクタ 469"/>
        <xdr:cNvCxnSpPr/>
      </xdr:nvCxnSpPr>
      <xdr:spPr>
        <a:xfrm>
          <a:off x="6972300" y="16393027"/>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159595</xdr:rowOff>
    </xdr:from>
    <xdr:to>
      <xdr:col>55</xdr:col>
      <xdr:colOff>50800</xdr:colOff>
      <xdr:row>95</xdr:row>
      <xdr:rowOff>89745</xdr:rowOff>
    </xdr:to>
    <xdr:sp macro="" textlink="">
      <xdr:nvSpPr>
        <xdr:cNvPr id="480" name="楕円 479"/>
        <xdr:cNvSpPr/>
      </xdr:nvSpPr>
      <xdr:spPr>
        <a:xfrm>
          <a:off x="10426700" y="162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11022</xdr:rowOff>
    </xdr:from>
    <xdr:ext cx="534377" cy="259045"/>
    <xdr:sp macro="" textlink="">
      <xdr:nvSpPr>
        <xdr:cNvPr id="481" name="土木費該当値テキスト"/>
        <xdr:cNvSpPr txBox="1"/>
      </xdr:nvSpPr>
      <xdr:spPr>
        <a:xfrm>
          <a:off x="10528300" y="161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170205</xdr:rowOff>
    </xdr:from>
    <xdr:to>
      <xdr:col>50</xdr:col>
      <xdr:colOff>165100</xdr:colOff>
      <xdr:row>96</xdr:row>
      <xdr:rowOff>100355</xdr:rowOff>
    </xdr:to>
    <xdr:sp macro="" textlink="">
      <xdr:nvSpPr>
        <xdr:cNvPr id="482" name="楕円 481"/>
        <xdr:cNvSpPr/>
      </xdr:nvSpPr>
      <xdr:spPr>
        <a:xfrm>
          <a:off x="9588500" y="164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116882</xdr:rowOff>
    </xdr:from>
    <xdr:ext cx="534377" cy="259045"/>
    <xdr:sp macro="" textlink="">
      <xdr:nvSpPr>
        <xdr:cNvPr id="483" name="テキスト ボックス 482"/>
        <xdr:cNvSpPr txBox="1"/>
      </xdr:nvSpPr>
      <xdr:spPr>
        <a:xfrm>
          <a:off x="9372111" y="162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16339</xdr:rowOff>
    </xdr:from>
    <xdr:to>
      <xdr:col>46</xdr:col>
      <xdr:colOff>38100</xdr:colOff>
      <xdr:row>96</xdr:row>
      <xdr:rowOff>117939</xdr:rowOff>
    </xdr:to>
    <xdr:sp macro="" textlink="">
      <xdr:nvSpPr>
        <xdr:cNvPr id="484" name="楕円 483"/>
        <xdr:cNvSpPr/>
      </xdr:nvSpPr>
      <xdr:spPr>
        <a:xfrm>
          <a:off x="8699500" y="164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134466</xdr:rowOff>
    </xdr:from>
    <xdr:ext cx="534377" cy="259045"/>
    <xdr:sp macro="" textlink="">
      <xdr:nvSpPr>
        <xdr:cNvPr id="485" name="テキスト ボックス 484"/>
        <xdr:cNvSpPr txBox="1"/>
      </xdr:nvSpPr>
      <xdr:spPr>
        <a:xfrm>
          <a:off x="8483111" y="162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135325</xdr:rowOff>
    </xdr:from>
    <xdr:to>
      <xdr:col>41</xdr:col>
      <xdr:colOff>101600</xdr:colOff>
      <xdr:row>96</xdr:row>
      <xdr:rowOff>65475</xdr:rowOff>
    </xdr:to>
    <xdr:sp macro="" textlink="">
      <xdr:nvSpPr>
        <xdr:cNvPr id="486" name="楕円 485"/>
        <xdr:cNvSpPr/>
      </xdr:nvSpPr>
      <xdr:spPr>
        <a:xfrm>
          <a:off x="7810500" y="164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82002</xdr:rowOff>
    </xdr:from>
    <xdr:ext cx="534377" cy="259045"/>
    <xdr:sp macro="" textlink="">
      <xdr:nvSpPr>
        <xdr:cNvPr id="487" name="テキスト ボックス 486"/>
        <xdr:cNvSpPr txBox="1"/>
      </xdr:nvSpPr>
      <xdr:spPr>
        <a:xfrm>
          <a:off x="7594111" y="161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54477</xdr:rowOff>
    </xdr:from>
    <xdr:to>
      <xdr:col>36</xdr:col>
      <xdr:colOff>165100</xdr:colOff>
      <xdr:row>95</xdr:row>
      <xdr:rowOff>156077</xdr:rowOff>
    </xdr:to>
    <xdr:sp macro="" textlink="">
      <xdr:nvSpPr>
        <xdr:cNvPr id="488" name="楕円 487"/>
        <xdr:cNvSpPr/>
      </xdr:nvSpPr>
      <xdr:spPr>
        <a:xfrm>
          <a:off x="6921500" y="163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1154</xdr:rowOff>
    </xdr:from>
    <xdr:ext cx="534377" cy="259045"/>
    <xdr:sp macro="" textlink="">
      <xdr:nvSpPr>
        <xdr:cNvPr id="489" name="テキスト ボックス 488"/>
        <xdr:cNvSpPr txBox="1"/>
      </xdr:nvSpPr>
      <xdr:spPr>
        <a:xfrm>
          <a:off x="6705111" y="161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125331</xdr:rowOff>
    </xdr:from>
    <xdr:to>
      <xdr:col>85</xdr:col>
      <xdr:colOff>127000</xdr:colOff>
      <xdr:row>36</xdr:row>
      <xdr:rowOff>19522</xdr:rowOff>
    </xdr:to>
    <xdr:cxnSp macro="">
      <xdr:nvCxnSpPr>
        <xdr:cNvPr id="521" name="直線コネクタ 520"/>
        <xdr:cNvCxnSpPr/>
      </xdr:nvCxnSpPr>
      <xdr:spPr>
        <a:xfrm>
          <a:off x="15481300" y="6126081"/>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44668</xdr:rowOff>
    </xdr:from>
    <xdr:to>
      <xdr:col>81</xdr:col>
      <xdr:colOff>50800</xdr:colOff>
      <xdr:row>35</xdr:row>
      <xdr:rowOff>125331</xdr:rowOff>
    </xdr:to>
    <xdr:cxnSp macro="">
      <xdr:nvCxnSpPr>
        <xdr:cNvPr id="524" name="直線コネクタ 523"/>
        <xdr:cNvCxnSpPr/>
      </xdr:nvCxnSpPr>
      <xdr:spPr>
        <a:xfrm>
          <a:off x="14592300" y="60454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137414</xdr:rowOff>
    </xdr:from>
    <xdr:to>
      <xdr:col>76</xdr:col>
      <xdr:colOff>114300</xdr:colOff>
      <xdr:row>35</xdr:row>
      <xdr:rowOff>44668</xdr:rowOff>
    </xdr:to>
    <xdr:cxnSp macro="">
      <xdr:nvCxnSpPr>
        <xdr:cNvPr id="527" name="直線コネクタ 526"/>
        <xdr:cNvCxnSpPr/>
      </xdr:nvCxnSpPr>
      <xdr:spPr>
        <a:xfrm>
          <a:off x="13703300" y="596671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77651</xdr:rowOff>
    </xdr:from>
    <xdr:to>
      <xdr:col>71</xdr:col>
      <xdr:colOff>177800</xdr:colOff>
      <xdr:row>34</xdr:row>
      <xdr:rowOff>137414</xdr:rowOff>
    </xdr:to>
    <xdr:cxnSp macro="">
      <xdr:nvCxnSpPr>
        <xdr:cNvPr id="530" name="直線コネクタ 529"/>
        <xdr:cNvCxnSpPr/>
      </xdr:nvCxnSpPr>
      <xdr:spPr>
        <a:xfrm>
          <a:off x="12814300" y="5906951"/>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140172</xdr:rowOff>
    </xdr:from>
    <xdr:to>
      <xdr:col>85</xdr:col>
      <xdr:colOff>177800</xdr:colOff>
      <xdr:row>36</xdr:row>
      <xdr:rowOff>70322</xdr:rowOff>
    </xdr:to>
    <xdr:sp macro="" textlink="">
      <xdr:nvSpPr>
        <xdr:cNvPr id="540" name="楕円 539"/>
        <xdr:cNvSpPr/>
      </xdr:nvSpPr>
      <xdr:spPr>
        <a:xfrm>
          <a:off x="16268700" y="61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118599</xdr:rowOff>
    </xdr:from>
    <xdr:ext cx="534377" cy="259045"/>
    <xdr:sp macro="" textlink="">
      <xdr:nvSpPr>
        <xdr:cNvPr id="541" name="消防費該当値テキスト"/>
        <xdr:cNvSpPr txBox="1"/>
      </xdr:nvSpPr>
      <xdr:spPr>
        <a:xfrm>
          <a:off x="16370300" y="61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74531</xdr:rowOff>
    </xdr:from>
    <xdr:to>
      <xdr:col>81</xdr:col>
      <xdr:colOff>101600</xdr:colOff>
      <xdr:row>36</xdr:row>
      <xdr:rowOff>4681</xdr:rowOff>
    </xdr:to>
    <xdr:sp macro="" textlink="">
      <xdr:nvSpPr>
        <xdr:cNvPr id="542" name="楕円 541"/>
        <xdr:cNvSpPr/>
      </xdr:nvSpPr>
      <xdr:spPr>
        <a:xfrm>
          <a:off x="15430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167258</xdr:rowOff>
    </xdr:from>
    <xdr:ext cx="534377" cy="259045"/>
    <xdr:sp macro="" textlink="">
      <xdr:nvSpPr>
        <xdr:cNvPr id="543" name="テキスト ボックス 542"/>
        <xdr:cNvSpPr txBox="1"/>
      </xdr:nvSpPr>
      <xdr:spPr>
        <a:xfrm>
          <a:off x="15214111" y="61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165318</xdr:rowOff>
    </xdr:from>
    <xdr:to>
      <xdr:col>76</xdr:col>
      <xdr:colOff>165100</xdr:colOff>
      <xdr:row>35</xdr:row>
      <xdr:rowOff>95468</xdr:rowOff>
    </xdr:to>
    <xdr:sp macro="" textlink="">
      <xdr:nvSpPr>
        <xdr:cNvPr id="544" name="楕円 543"/>
        <xdr:cNvSpPr/>
      </xdr:nvSpPr>
      <xdr:spPr>
        <a:xfrm>
          <a:off x="14541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111995</xdr:rowOff>
    </xdr:from>
    <xdr:ext cx="534377" cy="259045"/>
    <xdr:sp macro="" textlink="">
      <xdr:nvSpPr>
        <xdr:cNvPr id="545" name="テキスト ボックス 544"/>
        <xdr:cNvSpPr txBox="1"/>
      </xdr:nvSpPr>
      <xdr:spPr>
        <a:xfrm>
          <a:off x="14325111" y="57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86614</xdr:rowOff>
    </xdr:from>
    <xdr:to>
      <xdr:col>72</xdr:col>
      <xdr:colOff>38100</xdr:colOff>
      <xdr:row>35</xdr:row>
      <xdr:rowOff>16764</xdr:rowOff>
    </xdr:to>
    <xdr:sp macro="" textlink="">
      <xdr:nvSpPr>
        <xdr:cNvPr id="546" name="楕円 545"/>
        <xdr:cNvSpPr/>
      </xdr:nvSpPr>
      <xdr:spPr>
        <a:xfrm>
          <a:off x="13652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33291</xdr:rowOff>
    </xdr:from>
    <xdr:ext cx="534377" cy="259045"/>
    <xdr:sp macro="" textlink="">
      <xdr:nvSpPr>
        <xdr:cNvPr id="547" name="テキスト ボックス 546"/>
        <xdr:cNvSpPr txBox="1"/>
      </xdr:nvSpPr>
      <xdr:spPr>
        <a:xfrm>
          <a:off x="13436111" y="56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26851</xdr:rowOff>
    </xdr:from>
    <xdr:to>
      <xdr:col>67</xdr:col>
      <xdr:colOff>101600</xdr:colOff>
      <xdr:row>34</xdr:row>
      <xdr:rowOff>128451</xdr:rowOff>
    </xdr:to>
    <xdr:sp macro="" textlink="">
      <xdr:nvSpPr>
        <xdr:cNvPr id="548" name="楕円 547"/>
        <xdr:cNvSpPr/>
      </xdr:nvSpPr>
      <xdr:spPr>
        <a:xfrm>
          <a:off x="12763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144978</xdr:rowOff>
    </xdr:from>
    <xdr:ext cx="534377" cy="259045"/>
    <xdr:sp macro="" textlink="">
      <xdr:nvSpPr>
        <xdr:cNvPr id="549" name="テキスト ボックス 548"/>
        <xdr:cNvSpPr txBox="1"/>
      </xdr:nvSpPr>
      <xdr:spPr>
        <a:xfrm>
          <a:off x="12547111" y="5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25106</xdr:rowOff>
    </xdr:from>
    <xdr:to>
      <xdr:col>85</xdr:col>
      <xdr:colOff>127000</xdr:colOff>
      <xdr:row>57</xdr:row>
      <xdr:rowOff>62695</xdr:rowOff>
    </xdr:to>
    <xdr:cxnSp macro="">
      <xdr:nvCxnSpPr>
        <xdr:cNvPr id="581" name="直線コネクタ 580"/>
        <xdr:cNvCxnSpPr/>
      </xdr:nvCxnSpPr>
      <xdr:spPr>
        <a:xfrm flipV="1">
          <a:off x="15481300" y="9454856"/>
          <a:ext cx="838200" cy="3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62695</xdr:rowOff>
    </xdr:from>
    <xdr:to>
      <xdr:col>81</xdr:col>
      <xdr:colOff>50800</xdr:colOff>
      <xdr:row>58</xdr:row>
      <xdr:rowOff>81145</xdr:rowOff>
    </xdr:to>
    <xdr:cxnSp macro="">
      <xdr:nvCxnSpPr>
        <xdr:cNvPr id="584" name="直線コネクタ 583"/>
        <xdr:cNvCxnSpPr/>
      </xdr:nvCxnSpPr>
      <xdr:spPr>
        <a:xfrm flipV="1">
          <a:off x="14592300" y="9835345"/>
          <a:ext cx="889000" cy="18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81145</xdr:rowOff>
    </xdr:from>
    <xdr:to>
      <xdr:col>76</xdr:col>
      <xdr:colOff>114300</xdr:colOff>
      <xdr:row>58</xdr:row>
      <xdr:rowOff>162462</xdr:rowOff>
    </xdr:to>
    <xdr:cxnSp macro="">
      <xdr:nvCxnSpPr>
        <xdr:cNvPr id="587" name="直線コネクタ 586"/>
        <xdr:cNvCxnSpPr/>
      </xdr:nvCxnSpPr>
      <xdr:spPr>
        <a:xfrm flipV="1">
          <a:off x="13703300" y="10025245"/>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133887</xdr:rowOff>
    </xdr:from>
    <xdr:to>
      <xdr:col>71</xdr:col>
      <xdr:colOff>177800</xdr:colOff>
      <xdr:row>58</xdr:row>
      <xdr:rowOff>162462</xdr:rowOff>
    </xdr:to>
    <xdr:cxnSp macro="">
      <xdr:nvCxnSpPr>
        <xdr:cNvPr id="590" name="直線コネクタ 589"/>
        <xdr:cNvCxnSpPr/>
      </xdr:nvCxnSpPr>
      <xdr:spPr>
        <a:xfrm>
          <a:off x="12814300" y="9735087"/>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145756</xdr:rowOff>
    </xdr:from>
    <xdr:to>
      <xdr:col>85</xdr:col>
      <xdr:colOff>177800</xdr:colOff>
      <xdr:row>55</xdr:row>
      <xdr:rowOff>75906</xdr:rowOff>
    </xdr:to>
    <xdr:sp macro="" textlink="">
      <xdr:nvSpPr>
        <xdr:cNvPr id="600" name="楕円 599"/>
        <xdr:cNvSpPr/>
      </xdr:nvSpPr>
      <xdr:spPr>
        <a:xfrm>
          <a:off x="16268700" y="94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168633</xdr:rowOff>
    </xdr:from>
    <xdr:ext cx="534377" cy="259045"/>
    <xdr:sp macro="" textlink="">
      <xdr:nvSpPr>
        <xdr:cNvPr id="601" name="教育費該当値テキスト"/>
        <xdr:cNvSpPr txBox="1"/>
      </xdr:nvSpPr>
      <xdr:spPr>
        <a:xfrm>
          <a:off x="16370300" y="92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11895</xdr:rowOff>
    </xdr:from>
    <xdr:to>
      <xdr:col>81</xdr:col>
      <xdr:colOff>101600</xdr:colOff>
      <xdr:row>57</xdr:row>
      <xdr:rowOff>113495</xdr:rowOff>
    </xdr:to>
    <xdr:sp macro="" textlink="">
      <xdr:nvSpPr>
        <xdr:cNvPr id="602" name="楕円 601"/>
        <xdr:cNvSpPr/>
      </xdr:nvSpPr>
      <xdr:spPr>
        <a:xfrm>
          <a:off x="15430500" y="97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104622</xdr:rowOff>
    </xdr:from>
    <xdr:ext cx="534377" cy="259045"/>
    <xdr:sp macro="" textlink="">
      <xdr:nvSpPr>
        <xdr:cNvPr id="603" name="テキスト ボックス 602"/>
        <xdr:cNvSpPr txBox="1"/>
      </xdr:nvSpPr>
      <xdr:spPr>
        <a:xfrm>
          <a:off x="15214111" y="98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30345</xdr:rowOff>
    </xdr:from>
    <xdr:to>
      <xdr:col>76</xdr:col>
      <xdr:colOff>165100</xdr:colOff>
      <xdr:row>58</xdr:row>
      <xdr:rowOff>131945</xdr:rowOff>
    </xdr:to>
    <xdr:sp macro="" textlink="">
      <xdr:nvSpPr>
        <xdr:cNvPr id="604" name="楕円 603"/>
        <xdr:cNvSpPr/>
      </xdr:nvSpPr>
      <xdr:spPr>
        <a:xfrm>
          <a:off x="14541500" y="99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123072</xdr:rowOff>
    </xdr:from>
    <xdr:ext cx="534377" cy="259045"/>
    <xdr:sp macro="" textlink="">
      <xdr:nvSpPr>
        <xdr:cNvPr id="605" name="テキスト ボックス 604"/>
        <xdr:cNvSpPr txBox="1"/>
      </xdr:nvSpPr>
      <xdr:spPr>
        <a:xfrm>
          <a:off x="14325111" y="1006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111662</xdr:rowOff>
    </xdr:from>
    <xdr:to>
      <xdr:col>72</xdr:col>
      <xdr:colOff>38100</xdr:colOff>
      <xdr:row>59</xdr:row>
      <xdr:rowOff>41812</xdr:rowOff>
    </xdr:to>
    <xdr:sp macro="" textlink="">
      <xdr:nvSpPr>
        <xdr:cNvPr id="606" name="楕円 605"/>
        <xdr:cNvSpPr/>
      </xdr:nvSpPr>
      <xdr:spPr>
        <a:xfrm>
          <a:off x="13652500" y="100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32939</xdr:rowOff>
    </xdr:from>
    <xdr:ext cx="534377" cy="259045"/>
    <xdr:sp macro="" textlink="">
      <xdr:nvSpPr>
        <xdr:cNvPr id="607" name="テキスト ボックス 606"/>
        <xdr:cNvSpPr txBox="1"/>
      </xdr:nvSpPr>
      <xdr:spPr>
        <a:xfrm>
          <a:off x="13436111" y="101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83087</xdr:rowOff>
    </xdr:from>
    <xdr:to>
      <xdr:col>67</xdr:col>
      <xdr:colOff>101600</xdr:colOff>
      <xdr:row>57</xdr:row>
      <xdr:rowOff>13237</xdr:rowOff>
    </xdr:to>
    <xdr:sp macro="" textlink="">
      <xdr:nvSpPr>
        <xdr:cNvPr id="608" name="楕円 607"/>
        <xdr:cNvSpPr/>
      </xdr:nvSpPr>
      <xdr:spPr>
        <a:xfrm>
          <a:off x="12763500" y="96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29764</xdr:rowOff>
    </xdr:from>
    <xdr:ext cx="534377" cy="259045"/>
    <xdr:sp macro="" textlink="">
      <xdr:nvSpPr>
        <xdr:cNvPr id="609" name="テキスト ボックス 608"/>
        <xdr:cNvSpPr txBox="1"/>
      </xdr:nvSpPr>
      <xdr:spPr>
        <a:xfrm>
          <a:off x="12547111" y="94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91066</xdr:rowOff>
    </xdr:from>
    <xdr:to>
      <xdr:col>85</xdr:col>
      <xdr:colOff>126364</xdr:colOff>
      <xdr:row>79</xdr:row>
      <xdr:rowOff>44450</xdr:rowOff>
    </xdr:to>
    <xdr:cxnSp macro="">
      <xdr:nvCxnSpPr>
        <xdr:cNvPr id="633" name="直線コネクタ 632"/>
        <xdr:cNvCxnSpPr/>
      </xdr:nvCxnSpPr>
      <xdr:spPr>
        <a:xfrm flipV="1">
          <a:off x="16317595" y="13121266"/>
          <a:ext cx="1269" cy="467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73436</xdr:rowOff>
    </xdr:from>
    <xdr:ext cx="249299" cy="259045"/>
    <xdr:sp macro="" textlink="">
      <xdr:nvSpPr>
        <xdr:cNvPr id="634" name="災害復旧費最小値テキスト"/>
        <xdr:cNvSpPr txBox="1"/>
      </xdr:nvSpPr>
      <xdr:spPr>
        <a:xfrm>
          <a:off x="16370300" y="136179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37742</xdr:rowOff>
    </xdr:from>
    <xdr:ext cx="534377" cy="259045"/>
    <xdr:sp macro="" textlink="">
      <xdr:nvSpPr>
        <xdr:cNvPr id="636" name="災害復旧費最大値テキスト"/>
        <xdr:cNvSpPr txBox="1"/>
      </xdr:nvSpPr>
      <xdr:spPr>
        <a:xfrm>
          <a:off x="16370300" y="128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91066</xdr:rowOff>
    </xdr:from>
    <xdr:to>
      <xdr:col>86</xdr:col>
      <xdr:colOff>25400</xdr:colOff>
      <xdr:row>76</xdr:row>
      <xdr:rowOff>91066</xdr:rowOff>
    </xdr:to>
    <xdr:cxnSp macro="">
      <xdr:nvCxnSpPr>
        <xdr:cNvPr id="637" name="直線コネクタ 636"/>
        <xdr:cNvCxnSpPr/>
      </xdr:nvCxnSpPr>
      <xdr:spPr>
        <a:xfrm>
          <a:off x="16230600" y="1312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9703</xdr:rowOff>
    </xdr:from>
    <xdr:to>
      <xdr:col>85</xdr:col>
      <xdr:colOff>127000</xdr:colOff>
      <xdr:row>76</xdr:row>
      <xdr:rowOff>91066</xdr:rowOff>
    </xdr:to>
    <xdr:cxnSp macro="">
      <xdr:nvCxnSpPr>
        <xdr:cNvPr id="638" name="直線コネクタ 637"/>
        <xdr:cNvCxnSpPr/>
      </xdr:nvCxnSpPr>
      <xdr:spPr>
        <a:xfrm>
          <a:off x="15481300" y="12011203"/>
          <a:ext cx="838200" cy="11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117885</xdr:rowOff>
    </xdr:from>
    <xdr:ext cx="469744" cy="259045"/>
    <xdr:sp macro="" textlink="">
      <xdr:nvSpPr>
        <xdr:cNvPr id="639" name="災害復旧費平均値テキスト"/>
        <xdr:cNvSpPr txBox="1"/>
      </xdr:nvSpPr>
      <xdr:spPr>
        <a:xfrm>
          <a:off x="16370300" y="1349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139458</xdr:rowOff>
    </xdr:from>
    <xdr:to>
      <xdr:col>85</xdr:col>
      <xdr:colOff>177800</xdr:colOff>
      <xdr:row>79</xdr:row>
      <xdr:rowOff>69608</xdr:rowOff>
    </xdr:to>
    <xdr:sp macro="" textlink="">
      <xdr:nvSpPr>
        <xdr:cNvPr id="640" name="フローチャート: 判断 639"/>
        <xdr:cNvSpPr/>
      </xdr:nvSpPr>
      <xdr:spPr>
        <a:xfrm>
          <a:off x="16268700" y="135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9703</xdr:rowOff>
    </xdr:from>
    <xdr:to>
      <xdr:col>81</xdr:col>
      <xdr:colOff>50800</xdr:colOff>
      <xdr:row>74</xdr:row>
      <xdr:rowOff>19342</xdr:rowOff>
    </xdr:to>
    <xdr:cxnSp macro="">
      <xdr:nvCxnSpPr>
        <xdr:cNvPr id="641" name="直線コネクタ 640"/>
        <xdr:cNvCxnSpPr/>
      </xdr:nvCxnSpPr>
      <xdr:spPr>
        <a:xfrm flipV="1">
          <a:off x="14592300" y="12011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107989</xdr:rowOff>
    </xdr:from>
    <xdr:to>
      <xdr:col>81</xdr:col>
      <xdr:colOff>101600</xdr:colOff>
      <xdr:row>79</xdr:row>
      <xdr:rowOff>38139</xdr:rowOff>
    </xdr:to>
    <xdr:sp macro="" textlink="">
      <xdr:nvSpPr>
        <xdr:cNvPr id="642" name="フローチャート: 判断 641"/>
        <xdr:cNvSpPr/>
      </xdr:nvSpPr>
      <xdr:spPr>
        <a:xfrm>
          <a:off x="154305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29266</xdr:rowOff>
    </xdr:from>
    <xdr:ext cx="469744" cy="259045"/>
    <xdr:sp macro="" textlink="">
      <xdr:nvSpPr>
        <xdr:cNvPr id="643" name="テキスト ボックス 642"/>
        <xdr:cNvSpPr txBox="1"/>
      </xdr:nvSpPr>
      <xdr:spPr>
        <a:xfrm>
          <a:off x="15246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19342</xdr:rowOff>
    </xdr:from>
    <xdr:to>
      <xdr:col>76</xdr:col>
      <xdr:colOff>114300</xdr:colOff>
      <xdr:row>75</xdr:row>
      <xdr:rowOff>72130</xdr:rowOff>
    </xdr:to>
    <xdr:cxnSp macro="">
      <xdr:nvCxnSpPr>
        <xdr:cNvPr id="644" name="直線コネクタ 643"/>
        <xdr:cNvCxnSpPr/>
      </xdr:nvCxnSpPr>
      <xdr:spPr>
        <a:xfrm flipV="1">
          <a:off x="13703300" y="12706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115970</xdr:rowOff>
    </xdr:from>
    <xdr:to>
      <xdr:col>76</xdr:col>
      <xdr:colOff>165100</xdr:colOff>
      <xdr:row>79</xdr:row>
      <xdr:rowOff>46120</xdr:rowOff>
    </xdr:to>
    <xdr:sp macro="" textlink="">
      <xdr:nvSpPr>
        <xdr:cNvPr id="645" name="フローチャート: 判断 644"/>
        <xdr:cNvSpPr/>
      </xdr:nvSpPr>
      <xdr:spPr>
        <a:xfrm>
          <a:off x="14541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37247</xdr:rowOff>
    </xdr:from>
    <xdr:ext cx="469744" cy="259045"/>
    <xdr:sp macro="" textlink="">
      <xdr:nvSpPr>
        <xdr:cNvPr id="646" name="テキスト ボックス 645"/>
        <xdr:cNvSpPr txBox="1"/>
      </xdr:nvSpPr>
      <xdr:spPr>
        <a:xfrm>
          <a:off x="14357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131775</xdr:rowOff>
    </xdr:from>
    <xdr:to>
      <xdr:col>71</xdr:col>
      <xdr:colOff>177800</xdr:colOff>
      <xdr:row>75</xdr:row>
      <xdr:rowOff>72130</xdr:rowOff>
    </xdr:to>
    <xdr:cxnSp macro="">
      <xdr:nvCxnSpPr>
        <xdr:cNvPr id="647" name="直線コネクタ 646"/>
        <xdr:cNvCxnSpPr/>
      </xdr:nvCxnSpPr>
      <xdr:spPr>
        <a:xfrm>
          <a:off x="12814300" y="12647625"/>
          <a:ext cx="889000" cy="28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124258</xdr:rowOff>
    </xdr:from>
    <xdr:to>
      <xdr:col>72</xdr:col>
      <xdr:colOff>38100</xdr:colOff>
      <xdr:row>79</xdr:row>
      <xdr:rowOff>54408</xdr:rowOff>
    </xdr:to>
    <xdr:sp macro="" textlink="">
      <xdr:nvSpPr>
        <xdr:cNvPr id="648" name="フローチャート: 判断 647"/>
        <xdr:cNvSpPr/>
      </xdr:nvSpPr>
      <xdr:spPr>
        <a:xfrm>
          <a:off x="13652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45535</xdr:rowOff>
    </xdr:from>
    <xdr:ext cx="469744" cy="259045"/>
    <xdr:sp macro="" textlink="">
      <xdr:nvSpPr>
        <xdr:cNvPr id="649" name="テキスト ボックス 648"/>
        <xdr:cNvSpPr txBox="1"/>
      </xdr:nvSpPr>
      <xdr:spPr>
        <a:xfrm>
          <a:off x="13468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138830</xdr:rowOff>
    </xdr:from>
    <xdr:to>
      <xdr:col>67</xdr:col>
      <xdr:colOff>101600</xdr:colOff>
      <xdr:row>79</xdr:row>
      <xdr:rowOff>68980</xdr:rowOff>
    </xdr:to>
    <xdr:sp macro="" textlink="">
      <xdr:nvSpPr>
        <xdr:cNvPr id="650" name="フローチャート: 判断 649"/>
        <xdr:cNvSpPr/>
      </xdr:nvSpPr>
      <xdr:spPr>
        <a:xfrm>
          <a:off x="12763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60107</xdr:rowOff>
    </xdr:from>
    <xdr:ext cx="469744" cy="259045"/>
    <xdr:sp macro="" textlink="">
      <xdr:nvSpPr>
        <xdr:cNvPr id="651" name="テキスト ボックス 650"/>
        <xdr:cNvSpPr txBox="1"/>
      </xdr:nvSpPr>
      <xdr:spPr>
        <a:xfrm>
          <a:off x="12579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40266</xdr:rowOff>
    </xdr:from>
    <xdr:to>
      <xdr:col>85</xdr:col>
      <xdr:colOff>177800</xdr:colOff>
      <xdr:row>76</xdr:row>
      <xdr:rowOff>141866</xdr:rowOff>
    </xdr:to>
    <xdr:sp macro="" textlink="">
      <xdr:nvSpPr>
        <xdr:cNvPr id="657" name="楕円 656"/>
        <xdr:cNvSpPr/>
      </xdr:nvSpPr>
      <xdr:spPr>
        <a:xfrm>
          <a:off x="16268700" y="130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164743</xdr:rowOff>
    </xdr:from>
    <xdr:ext cx="534377" cy="259045"/>
    <xdr:sp macro="" textlink="">
      <xdr:nvSpPr>
        <xdr:cNvPr id="658" name="災害復旧費該当値テキスト"/>
        <xdr:cNvSpPr txBox="1"/>
      </xdr:nvSpPr>
      <xdr:spPr>
        <a:xfrm>
          <a:off x="16370300" y="130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130353</xdr:rowOff>
    </xdr:from>
    <xdr:to>
      <xdr:col>81</xdr:col>
      <xdr:colOff>101600</xdr:colOff>
      <xdr:row>70</xdr:row>
      <xdr:rowOff>60503</xdr:rowOff>
    </xdr:to>
    <xdr:sp macro="" textlink="">
      <xdr:nvSpPr>
        <xdr:cNvPr id="659" name="楕円 658"/>
        <xdr:cNvSpPr/>
      </xdr:nvSpPr>
      <xdr:spPr>
        <a:xfrm>
          <a:off x="15430500" y="11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77030</xdr:rowOff>
    </xdr:from>
    <xdr:ext cx="534377" cy="259045"/>
    <xdr:sp macro="" textlink="">
      <xdr:nvSpPr>
        <xdr:cNvPr id="660" name="テキスト ボックス 659"/>
        <xdr:cNvSpPr txBox="1"/>
      </xdr:nvSpPr>
      <xdr:spPr>
        <a:xfrm>
          <a:off x="15214111" y="11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139992</xdr:rowOff>
    </xdr:from>
    <xdr:to>
      <xdr:col>76</xdr:col>
      <xdr:colOff>165100</xdr:colOff>
      <xdr:row>74</xdr:row>
      <xdr:rowOff>70142</xdr:rowOff>
    </xdr:to>
    <xdr:sp macro="" textlink="">
      <xdr:nvSpPr>
        <xdr:cNvPr id="661" name="楕円 660"/>
        <xdr:cNvSpPr/>
      </xdr:nvSpPr>
      <xdr:spPr>
        <a:xfrm>
          <a:off x="14541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86669</xdr:rowOff>
    </xdr:from>
    <xdr:ext cx="534377" cy="259045"/>
    <xdr:sp macro="" textlink="">
      <xdr:nvSpPr>
        <xdr:cNvPr id="662" name="テキスト ボックス 661"/>
        <xdr:cNvSpPr txBox="1"/>
      </xdr:nvSpPr>
      <xdr:spPr>
        <a:xfrm>
          <a:off x="14325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21330</xdr:rowOff>
    </xdr:from>
    <xdr:to>
      <xdr:col>72</xdr:col>
      <xdr:colOff>38100</xdr:colOff>
      <xdr:row>75</xdr:row>
      <xdr:rowOff>122930</xdr:rowOff>
    </xdr:to>
    <xdr:sp macro="" textlink="">
      <xdr:nvSpPr>
        <xdr:cNvPr id="663" name="楕円 662"/>
        <xdr:cNvSpPr/>
      </xdr:nvSpPr>
      <xdr:spPr>
        <a:xfrm>
          <a:off x="13652500" y="128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139457</xdr:rowOff>
    </xdr:from>
    <xdr:ext cx="534377" cy="259045"/>
    <xdr:sp macro="" textlink="">
      <xdr:nvSpPr>
        <xdr:cNvPr id="664" name="テキスト ボックス 663"/>
        <xdr:cNvSpPr txBox="1"/>
      </xdr:nvSpPr>
      <xdr:spPr>
        <a:xfrm>
          <a:off x="13436111" y="126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80975</xdr:rowOff>
    </xdr:from>
    <xdr:to>
      <xdr:col>67</xdr:col>
      <xdr:colOff>101600</xdr:colOff>
      <xdr:row>74</xdr:row>
      <xdr:rowOff>11125</xdr:rowOff>
    </xdr:to>
    <xdr:sp macro="" textlink="">
      <xdr:nvSpPr>
        <xdr:cNvPr id="665" name="楕円 664"/>
        <xdr:cNvSpPr/>
      </xdr:nvSpPr>
      <xdr:spPr>
        <a:xfrm>
          <a:off x="12763500" y="125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27652</xdr:rowOff>
    </xdr:from>
    <xdr:ext cx="534377" cy="259045"/>
    <xdr:sp macro="" textlink="">
      <xdr:nvSpPr>
        <xdr:cNvPr id="666" name="テキスト ボックス 665"/>
        <xdr:cNvSpPr txBox="1"/>
      </xdr:nvSpPr>
      <xdr:spPr>
        <a:xfrm>
          <a:off x="12547111" y="123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126498</xdr:rowOff>
    </xdr:from>
    <xdr:to>
      <xdr:col>85</xdr:col>
      <xdr:colOff>127000</xdr:colOff>
      <xdr:row>96</xdr:row>
      <xdr:rowOff>145501</xdr:rowOff>
    </xdr:to>
    <xdr:cxnSp macro="">
      <xdr:nvCxnSpPr>
        <xdr:cNvPr id="700" name="直線コネクタ 699"/>
        <xdr:cNvCxnSpPr/>
      </xdr:nvCxnSpPr>
      <xdr:spPr>
        <a:xfrm>
          <a:off x="15481300" y="16585698"/>
          <a:ext cx="8382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102952</xdr:rowOff>
    </xdr:from>
    <xdr:to>
      <xdr:col>81</xdr:col>
      <xdr:colOff>50800</xdr:colOff>
      <xdr:row>96</xdr:row>
      <xdr:rowOff>126498</xdr:rowOff>
    </xdr:to>
    <xdr:cxnSp macro="">
      <xdr:nvCxnSpPr>
        <xdr:cNvPr id="703" name="直線コネクタ 702"/>
        <xdr:cNvCxnSpPr/>
      </xdr:nvCxnSpPr>
      <xdr:spPr>
        <a:xfrm>
          <a:off x="14592300" y="1656215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5" name="テキスト ボックス 704"/>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70720</xdr:rowOff>
    </xdr:from>
    <xdr:to>
      <xdr:col>76</xdr:col>
      <xdr:colOff>114300</xdr:colOff>
      <xdr:row>96</xdr:row>
      <xdr:rowOff>102952</xdr:rowOff>
    </xdr:to>
    <xdr:cxnSp macro="">
      <xdr:nvCxnSpPr>
        <xdr:cNvPr id="706" name="直線コネクタ 705"/>
        <xdr:cNvCxnSpPr/>
      </xdr:nvCxnSpPr>
      <xdr:spPr>
        <a:xfrm>
          <a:off x="13703300" y="1652992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54432</xdr:rowOff>
    </xdr:from>
    <xdr:to>
      <xdr:col>71</xdr:col>
      <xdr:colOff>177800</xdr:colOff>
      <xdr:row>96</xdr:row>
      <xdr:rowOff>70720</xdr:rowOff>
    </xdr:to>
    <xdr:cxnSp macro="">
      <xdr:nvCxnSpPr>
        <xdr:cNvPr id="709" name="直線コネクタ 708"/>
        <xdr:cNvCxnSpPr/>
      </xdr:nvCxnSpPr>
      <xdr:spPr>
        <a:xfrm>
          <a:off x="12814300" y="165136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94701</xdr:rowOff>
    </xdr:from>
    <xdr:to>
      <xdr:col>85</xdr:col>
      <xdr:colOff>177800</xdr:colOff>
      <xdr:row>97</xdr:row>
      <xdr:rowOff>24851</xdr:rowOff>
    </xdr:to>
    <xdr:sp macro="" textlink="">
      <xdr:nvSpPr>
        <xdr:cNvPr id="719" name="楕円 718"/>
        <xdr:cNvSpPr/>
      </xdr:nvSpPr>
      <xdr:spPr>
        <a:xfrm>
          <a:off x="16268700" y="16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73128</xdr:rowOff>
    </xdr:from>
    <xdr:ext cx="534377" cy="259045"/>
    <xdr:sp macro="" textlink="">
      <xdr:nvSpPr>
        <xdr:cNvPr id="720" name="公債費該当値テキスト"/>
        <xdr:cNvSpPr txBox="1"/>
      </xdr:nvSpPr>
      <xdr:spPr>
        <a:xfrm>
          <a:off x="16370300" y="165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75698</xdr:rowOff>
    </xdr:from>
    <xdr:to>
      <xdr:col>81</xdr:col>
      <xdr:colOff>101600</xdr:colOff>
      <xdr:row>97</xdr:row>
      <xdr:rowOff>5848</xdr:rowOff>
    </xdr:to>
    <xdr:sp macro="" textlink="">
      <xdr:nvSpPr>
        <xdr:cNvPr id="721" name="楕円 720"/>
        <xdr:cNvSpPr/>
      </xdr:nvSpPr>
      <xdr:spPr>
        <a:xfrm>
          <a:off x="154305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168425</xdr:rowOff>
    </xdr:from>
    <xdr:ext cx="534377" cy="259045"/>
    <xdr:sp macro="" textlink="">
      <xdr:nvSpPr>
        <xdr:cNvPr id="722" name="テキスト ボックス 721"/>
        <xdr:cNvSpPr txBox="1"/>
      </xdr:nvSpPr>
      <xdr:spPr>
        <a:xfrm>
          <a:off x="15214111" y="166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52152</xdr:rowOff>
    </xdr:from>
    <xdr:to>
      <xdr:col>76</xdr:col>
      <xdr:colOff>165100</xdr:colOff>
      <xdr:row>96</xdr:row>
      <xdr:rowOff>153752</xdr:rowOff>
    </xdr:to>
    <xdr:sp macro="" textlink="">
      <xdr:nvSpPr>
        <xdr:cNvPr id="723" name="楕円 722"/>
        <xdr:cNvSpPr/>
      </xdr:nvSpPr>
      <xdr:spPr>
        <a:xfrm>
          <a:off x="14541500" y="165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144879</xdr:rowOff>
    </xdr:from>
    <xdr:ext cx="534377" cy="259045"/>
    <xdr:sp macro="" textlink="">
      <xdr:nvSpPr>
        <xdr:cNvPr id="724" name="テキスト ボックス 723"/>
        <xdr:cNvSpPr txBox="1"/>
      </xdr:nvSpPr>
      <xdr:spPr>
        <a:xfrm>
          <a:off x="14325111" y="166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19920</xdr:rowOff>
    </xdr:from>
    <xdr:to>
      <xdr:col>72</xdr:col>
      <xdr:colOff>38100</xdr:colOff>
      <xdr:row>96</xdr:row>
      <xdr:rowOff>121520</xdr:rowOff>
    </xdr:to>
    <xdr:sp macro="" textlink="">
      <xdr:nvSpPr>
        <xdr:cNvPr id="725" name="楕円 724"/>
        <xdr:cNvSpPr/>
      </xdr:nvSpPr>
      <xdr:spPr>
        <a:xfrm>
          <a:off x="136525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112647</xdr:rowOff>
    </xdr:from>
    <xdr:ext cx="534377" cy="259045"/>
    <xdr:sp macro="" textlink="">
      <xdr:nvSpPr>
        <xdr:cNvPr id="726" name="テキスト ボックス 725"/>
        <xdr:cNvSpPr txBox="1"/>
      </xdr:nvSpPr>
      <xdr:spPr>
        <a:xfrm>
          <a:off x="13436111" y="165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27" name="楕円 726"/>
        <xdr:cNvSpPr/>
      </xdr:nvSpPr>
      <xdr:spPr>
        <a:xfrm>
          <a:off x="12763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28" name="テキスト ボックス 727"/>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総務費については、前年度実施した特別定額給付金給付事業の終了により前年度の一人当たり</a:t>
          </a:r>
          <a:r>
            <a:rPr kumimoji="1" lang="en-US" altLang="ja-JP" sz="1200">
              <a:latin typeface="ＭＳ Ｐゴシック" panose="020B0600070205080204" pitchFamily="50" charset="-128"/>
              <a:ea typeface="ＭＳ Ｐゴシック" panose="020B0600070205080204" pitchFamily="50" charset="-128"/>
            </a:rPr>
            <a:t>157,683</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67,820</a:t>
          </a:r>
          <a:r>
            <a:rPr kumimoji="1" lang="ja-JP" altLang="en-US" sz="1200">
              <a:latin typeface="ＭＳ Ｐゴシック" panose="020B0600070205080204" pitchFamily="50" charset="-128"/>
              <a:ea typeface="ＭＳ Ｐゴシック" panose="020B0600070205080204" pitchFamily="50" charset="-128"/>
            </a:rPr>
            <a:t>円へ大幅に減少している。災害復旧費については、東京電力福島第一原子力発電所事故による除染に伴う除去土壌等搬出事業の進捗により、前年度より減少しているが、令和３年発生福島県沖地震に伴う災害復旧事業の増加等を含め、なお類似団体等よりも高い水準となっている（全国平均と福島県平均の差を参照）。また、農林水産業費も住民一人当たり</a:t>
          </a:r>
          <a:r>
            <a:rPr kumimoji="1" lang="en-US" altLang="ja-JP" sz="1200">
              <a:latin typeface="ＭＳ Ｐゴシック" panose="020B0600070205080204" pitchFamily="50" charset="-128"/>
              <a:ea typeface="ＭＳ Ｐゴシック" panose="020B0600070205080204" pitchFamily="50" charset="-128"/>
            </a:rPr>
            <a:t>9,961</a:t>
          </a:r>
          <a:r>
            <a:rPr kumimoji="1" lang="ja-JP" altLang="en-US" sz="1200">
              <a:latin typeface="ＭＳ Ｐゴシック" panose="020B0600070205080204" pitchFamily="50" charset="-128"/>
              <a:ea typeface="ＭＳ Ｐゴシック" panose="020B0600070205080204" pitchFamily="50" charset="-128"/>
            </a:rPr>
            <a:t>円と、類似団体よりも高い水準となっているが、これはため池放射性物質対策事業費等を実施していることによるものである。これらのほか、民生費が新型コロナウイルス感染症の影響に伴う子育て世帯臨時特別給付金給付事業等の実施により、前年度から増加している。更に、土木費においては、市街地再開発事業や土地区画整理事業に係る費用の増加、教育費においては、学校の長寿命化事業の進捗や教育のＤＸ化推進事業に係る費用の増加、衛生費においては、新型コロナウイルスワクチン接種事業に係る費用が増加し、商工費においても、新型コロナウイルス感染症対応等により、融資原資を金融機関等へ貸付するとともに、信用保証料補助並びに利子補助を実施したことにより、前年度に引き続き増加している。</a:t>
          </a:r>
        </a:p>
        <a:p>
          <a:r>
            <a:rPr kumimoji="1" lang="ja-JP" altLang="en-US" sz="1200">
              <a:latin typeface="ＭＳ Ｐゴシック" panose="020B0600070205080204" pitchFamily="50" charset="-128"/>
              <a:ea typeface="ＭＳ Ｐゴシック" panose="020B0600070205080204" pitchFamily="50" charset="-128"/>
            </a:rPr>
            <a:t>　今後については、ポストコロナ社会を前提に、平成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活力の導入、補助金等の全庁的な見直し、財政措置の厚い起債を基本とする地方債の適正活用、事務のカイゼン及び定員・給与の適正化等により健全な財政運営を継続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令和３年度は、特別定額給付金給付事業の終了等により、歳入が</a:t>
          </a:r>
          <a:r>
            <a:rPr kumimoji="1" lang="en-US" altLang="ja-JP" sz="1200">
              <a:latin typeface="ＭＳ ゴシック" pitchFamily="49" charset="-128"/>
              <a:ea typeface="ＭＳ ゴシック" pitchFamily="49" charset="-128"/>
            </a:rPr>
            <a:t>15.3</a:t>
          </a:r>
          <a:r>
            <a:rPr kumimoji="1" lang="ja-JP" altLang="en-US" sz="1200">
              <a:latin typeface="ＭＳ ゴシック" pitchFamily="49" charset="-128"/>
              <a:ea typeface="ＭＳ ゴシック" pitchFamily="49" charset="-128"/>
            </a:rPr>
            <a:t>％の減、歳出が</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％の減となった。新型コロナウイルス感染症に伴う事業縮小等の影響により、実質単年度収支は黒字となっている。</a:t>
          </a:r>
        </a:p>
        <a:p>
          <a:r>
            <a:rPr kumimoji="1" lang="ja-JP" altLang="en-US" sz="1200">
              <a:latin typeface="ＭＳ ゴシック" pitchFamily="49" charset="-128"/>
              <a:ea typeface="ＭＳ ゴシック" pitchFamily="49" charset="-128"/>
            </a:rPr>
            <a:t>　今後は、更なる扶助費の増加や老朽化した公共施設の維持補修費の増加等が見込まれることから、歳入確保に加えて、公共施設等総合管理計画に基づく施設の最適化等により実質単年度収支が赤字になら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連結実質赤字比率については、全ての会計で赤字は発生せず黒字決算となっている。</a:t>
          </a:r>
        </a:p>
        <a:p>
          <a:r>
            <a:rPr kumimoji="1" lang="ja-JP" altLang="en-US" sz="1400">
              <a:latin typeface="ＭＳ ゴシック" pitchFamily="49" charset="-128"/>
              <a:ea typeface="ＭＳ ゴシック" pitchFamily="49" charset="-128"/>
            </a:rPr>
            <a:t>　令和３年度については、一般会計において各種交付金や地方交付税等の収入増加等により黒字額が増加したことや、工業用水道事業特別会計においては令和３年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月末で事業廃止となったこと等により、全体としての標準財政規模比の黒字額は前年度より上昇している。</a:t>
          </a:r>
        </a:p>
        <a:p>
          <a:r>
            <a:rPr kumimoji="1" lang="ja-JP" altLang="en-US" sz="1400">
              <a:latin typeface="ＭＳ ゴシック" pitchFamily="49" charset="-128"/>
              <a:ea typeface="ＭＳ ゴシック" pitchFamily="49" charset="-128"/>
            </a:rPr>
            <a:t>　今後も引き続き経費節減及び業務の効率化に努め、健全財政の維持に努めていく。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計画的な地方債の償還により元利償還金及び公営企業債の元利償還金に対する繰入金が減少したため、実質公債費比率の分子は減少している。</a:t>
          </a:r>
        </a:p>
        <a:p>
          <a:r>
            <a:rPr kumimoji="1" lang="ja-JP" altLang="en-US" sz="1400">
              <a:latin typeface="ＭＳ ゴシック" pitchFamily="49" charset="-128"/>
              <a:ea typeface="ＭＳ ゴシック" pitchFamily="49" charset="-128"/>
            </a:rPr>
            <a:t>　今後も財政措置が見込まれる起債の活用を原則とし、一定の水準を保てるよう努めていく。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及び公営企業債等繰入見込額が増加したものの、債務負担行為に基づく支出予定額の減少並びに充当可能財源等の更なる増加により、前年度に引き続き、マイナス値となっている。</a:t>
          </a:r>
        </a:p>
        <a:p>
          <a:r>
            <a:rPr kumimoji="1" lang="ja-JP" altLang="en-US" sz="1400">
              <a:latin typeface="ＭＳ ゴシック" pitchFamily="49" charset="-128"/>
              <a:ea typeface="ＭＳ ゴシック" pitchFamily="49" charset="-128"/>
            </a:rPr>
            <a:t>　しかしながら、老朽化した公共施設の長寿命化事業等による、地方債現在高の増加、基金の取崩し等の増加要因もあることから、今後も計画的な地方債償還と財源確保を図り、将来負担の軽減に努めていく。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億７千万円、減債基金で約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億円、その他特定目的基金においては、（仮称）歴史情報・公文書館施設整備事業のため文化施設整備基金に約８億円の積立を行ったことなどが主な要因である。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今後は公共施設の老朽化による更新等の財源として更なる特定目的基金の活用による取り崩しが見込まれるため、一定額を確保していく。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・保健衛生施設整備基金：保健衛生施設の整備等のための経費に充てるもの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・文化施設整備基金：文化施設の整備に充てるもの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・文化施設整備基金：（仮称）歴史情報・公文書館施設整備事業のため積立を行った結果、約８億２千５百万円の増となった。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・篤志奨学資金給与基金：寄附金等による積立を行った結果、約１億５千万円の増となった。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・農業水利施設等保全再生事業基金：ため池放射性物質対策事業のため取崩を行った結果、約１億９千６百万円の減となった。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億８千万円を取り崩した結果、全体では約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とともに、国県等の特定財源を最大限に活用してもなお不足する財源として今後の財政需要等を見据え、全国の地方自治体の状況等から一般的に適正規模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普通交付税再算定による令和３年度臨時財政対策債の償還財源の積立により、約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償還のため毎年度計画的に取崩を行っていく。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年度は、対前年度比で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ポイント増加している。類似団体平均比では、老朽化度合いは低い値で推移しているものの、その差は徐々に縮小している状況となっている。資産別の減価償却率は、事業用建物が</a:t>
          </a:r>
          <a:r>
            <a:rPr kumimoji="1" lang="en-US" altLang="ja-JP" sz="1100">
              <a:latin typeface="ＭＳ Ｐゴシック" panose="020B0600070205080204" pitchFamily="50" charset="-128"/>
              <a:ea typeface="ＭＳ Ｐゴシック" panose="020B0600070205080204" pitchFamily="50" charset="-128"/>
            </a:rPr>
            <a:t>61.9%</a:t>
          </a:r>
          <a:r>
            <a:rPr kumimoji="1" lang="ja-JP" altLang="en-US" sz="1100">
              <a:latin typeface="ＭＳ Ｐゴシック" panose="020B0600070205080204" pitchFamily="50" charset="-128"/>
              <a:ea typeface="ＭＳ Ｐゴシック" panose="020B0600070205080204" pitchFamily="50" charset="-128"/>
            </a:rPr>
            <a:t>、事業用工作物が</a:t>
          </a:r>
          <a:r>
            <a:rPr kumimoji="1" lang="en-US" altLang="ja-JP" sz="1100">
              <a:latin typeface="ＭＳ Ｐゴシック" panose="020B0600070205080204" pitchFamily="50" charset="-128"/>
              <a:ea typeface="ＭＳ Ｐゴシック" panose="020B0600070205080204" pitchFamily="50" charset="-128"/>
            </a:rPr>
            <a:t>75.2%</a:t>
          </a:r>
          <a:r>
            <a:rPr kumimoji="1" lang="ja-JP" altLang="en-US" sz="1100">
              <a:latin typeface="ＭＳ Ｐゴシック" panose="020B0600070205080204" pitchFamily="50" charset="-128"/>
              <a:ea typeface="ＭＳ Ｐゴシック" panose="020B0600070205080204" pitchFamily="50" charset="-128"/>
            </a:rPr>
            <a:t>、インフラ建物が</a:t>
          </a:r>
          <a:r>
            <a:rPr kumimoji="1" lang="en-US" altLang="ja-JP" sz="1100">
              <a:latin typeface="ＭＳ Ｐゴシック" panose="020B0600070205080204" pitchFamily="50" charset="-128"/>
              <a:ea typeface="ＭＳ Ｐゴシック" panose="020B0600070205080204" pitchFamily="50" charset="-128"/>
            </a:rPr>
            <a:t>55.7%</a:t>
          </a:r>
          <a:r>
            <a:rPr kumimoji="1" lang="ja-JP" altLang="en-US" sz="1100">
              <a:latin typeface="ＭＳ Ｐゴシック" panose="020B0600070205080204" pitchFamily="50" charset="-128"/>
              <a:ea typeface="ＭＳ Ｐゴシック" panose="020B0600070205080204" pitchFamily="50" charset="-128"/>
            </a:rPr>
            <a:t>、インフラ工作物が</a:t>
          </a:r>
          <a:r>
            <a:rPr kumimoji="1" lang="en-US" altLang="ja-JP" sz="1100">
              <a:latin typeface="ＭＳ Ｐゴシック" panose="020B0600070205080204" pitchFamily="50" charset="-128"/>
              <a:ea typeface="ＭＳ Ｐゴシック" panose="020B0600070205080204" pitchFamily="50" charset="-128"/>
            </a:rPr>
            <a:t>53.1%</a:t>
          </a:r>
          <a:r>
            <a:rPr kumimoji="1" lang="ja-JP" altLang="en-US" sz="1100">
              <a:latin typeface="ＭＳ Ｐゴシック" panose="020B0600070205080204" pitchFamily="50" charset="-128"/>
              <a:ea typeface="ＭＳ Ｐゴシック" panose="020B0600070205080204" pitchFamily="50" charset="-128"/>
            </a:rPr>
            <a:t>となっている。特に、事業用工作物の減価償却率が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を超えており、他の資産に比べて老朽化度合いが高まっている。公共施設等の量や質を最適な状態とする施設マネジメントがますます重要となってくることから、公共施設等総合管理計画に基づき、施設の適切な維持管理、長寿命化や複合化による全体量及びコストの縮減等に継続して取り組んで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91" name="楕円 90"/>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92" name="有形固定資産減価償却率該当値テキスト"/>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93" name="楕円 9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170180</xdr:rowOff>
    </xdr:to>
    <xdr:cxnSp macro="">
      <xdr:nvCxnSpPr>
        <xdr:cNvPr id="94" name="直線コネクタ 93"/>
        <xdr:cNvCxnSpPr/>
      </xdr:nvCxnSpPr>
      <xdr:spPr>
        <a:xfrm>
          <a:off x="4051300" y="585978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95" name="楕円 94"/>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116205</xdr:rowOff>
    </xdr:to>
    <xdr:cxnSp macro="">
      <xdr:nvCxnSpPr>
        <xdr:cNvPr id="96" name="直線コネクタ 95"/>
        <xdr:cNvCxnSpPr/>
      </xdr:nvCxnSpPr>
      <xdr:spPr>
        <a:xfrm>
          <a:off x="3289300" y="58058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97" name="楕円 96"/>
        <xdr:cNvSpPr/>
      </xdr:nvSpPr>
      <xdr:spPr>
        <a:xfrm>
          <a:off x="2476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62230</xdr:rowOff>
    </xdr:to>
    <xdr:cxnSp macro="">
      <xdr:nvCxnSpPr>
        <xdr:cNvPr id="98" name="直線コネクタ 97"/>
        <xdr:cNvCxnSpPr/>
      </xdr:nvCxnSpPr>
      <xdr:spPr>
        <a:xfrm>
          <a:off x="2527300" y="57410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99" name="楕円 98"/>
        <xdr:cNvSpPr/>
      </xdr:nvSpPr>
      <xdr:spPr>
        <a:xfrm>
          <a:off x="1714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168910</xdr:rowOff>
    </xdr:to>
    <xdr:cxnSp macro="">
      <xdr:nvCxnSpPr>
        <xdr:cNvPr id="100" name="直線コネクタ 99"/>
        <xdr:cNvCxnSpPr/>
      </xdr:nvCxnSpPr>
      <xdr:spPr>
        <a:xfrm>
          <a:off x="1765300" y="56870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105"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106"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107" name="n_3mainValue有形固定資産減価償却率"/>
        <xdr:cNvSpPr txBox="1"/>
      </xdr:nvSpPr>
      <xdr:spPr>
        <a:xfrm>
          <a:off x="2324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08" name="n_4mainValue有形固定資産減価償却率"/>
        <xdr:cNvSpPr txBox="1"/>
      </xdr:nvSpPr>
      <xdr:spPr>
        <a:xfrm>
          <a:off x="1562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年度は、対前年度比</a:t>
          </a:r>
          <a:r>
            <a:rPr kumimoji="1" lang="en-US" altLang="ja-JP" sz="1100">
              <a:latin typeface="ＭＳ Ｐゴシック" panose="020B0600070205080204" pitchFamily="50" charset="-128"/>
              <a:ea typeface="ＭＳ Ｐゴシック" panose="020B0600070205080204" pitchFamily="50" charset="-128"/>
            </a:rPr>
            <a:t>132.7</a:t>
          </a:r>
          <a:r>
            <a:rPr kumimoji="1" lang="ja-JP" altLang="en-US" sz="1100">
              <a:latin typeface="ＭＳ Ｐゴシック" panose="020B0600070205080204" pitchFamily="50" charset="-128"/>
              <a:ea typeface="ＭＳ Ｐゴシック" panose="020B0600070205080204" pitchFamily="50" charset="-128"/>
            </a:rPr>
            <a:t>ポイント低下と大幅に良化したが、これは、地方交付税や地方特例交付金などの増により経常一般財源等が増となったことが要因と考えられ、類似団体内平均値も同様の傾向を示している。本市の傾向としては、類似団体平均比で低い水準で推移しており、比較的債務償還能力が高い状態を維持している。将来にわたり健全な財政状況を維持するため、引き続き適切な債務管理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169155</xdr:rowOff>
    </xdr:from>
    <xdr:to>
      <xdr:col>76</xdr:col>
      <xdr:colOff>73025</xdr:colOff>
      <xdr:row>29</xdr:row>
      <xdr:rowOff>99305</xdr:rowOff>
    </xdr:to>
    <xdr:sp macro="" textlink="">
      <xdr:nvSpPr>
        <xdr:cNvPr id="155" name="楕円 154"/>
        <xdr:cNvSpPr/>
      </xdr:nvSpPr>
      <xdr:spPr>
        <a:xfrm>
          <a:off x="14744700" y="57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20582</xdr:rowOff>
    </xdr:from>
    <xdr:ext cx="469744" cy="259045"/>
    <xdr:sp macro="" textlink="">
      <xdr:nvSpPr>
        <xdr:cNvPr id="156" name="債務償還比率該当値テキスト"/>
        <xdr:cNvSpPr txBox="1"/>
      </xdr:nvSpPr>
      <xdr:spPr>
        <a:xfrm>
          <a:off x="14846300" y="55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30897</xdr:rowOff>
    </xdr:from>
    <xdr:to>
      <xdr:col>72</xdr:col>
      <xdr:colOff>123825</xdr:colOff>
      <xdr:row>30</xdr:row>
      <xdr:rowOff>132497</xdr:rowOff>
    </xdr:to>
    <xdr:sp macro="" textlink="">
      <xdr:nvSpPr>
        <xdr:cNvPr id="157" name="楕円 156"/>
        <xdr:cNvSpPr/>
      </xdr:nvSpPr>
      <xdr:spPr>
        <a:xfrm>
          <a:off x="14033500" y="59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48505</xdr:rowOff>
    </xdr:from>
    <xdr:to>
      <xdr:col>76</xdr:col>
      <xdr:colOff>22225</xdr:colOff>
      <xdr:row>30</xdr:row>
      <xdr:rowOff>81697</xdr:rowOff>
    </xdr:to>
    <xdr:cxnSp macro="">
      <xdr:nvCxnSpPr>
        <xdr:cNvPr id="158" name="直線コネクタ 157"/>
        <xdr:cNvCxnSpPr/>
      </xdr:nvCxnSpPr>
      <xdr:spPr>
        <a:xfrm flipV="1">
          <a:off x="14084300" y="5792080"/>
          <a:ext cx="711200" cy="2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103188</xdr:rowOff>
    </xdr:from>
    <xdr:to>
      <xdr:col>68</xdr:col>
      <xdr:colOff>123825</xdr:colOff>
      <xdr:row>30</xdr:row>
      <xdr:rowOff>33338</xdr:rowOff>
    </xdr:to>
    <xdr:sp macro="" textlink="">
      <xdr:nvSpPr>
        <xdr:cNvPr id="159" name="楕円 158"/>
        <xdr:cNvSpPr/>
      </xdr:nvSpPr>
      <xdr:spPr>
        <a:xfrm>
          <a:off x="13271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153988</xdr:rowOff>
    </xdr:from>
    <xdr:to>
      <xdr:col>72</xdr:col>
      <xdr:colOff>73025</xdr:colOff>
      <xdr:row>30</xdr:row>
      <xdr:rowOff>81697</xdr:rowOff>
    </xdr:to>
    <xdr:cxnSp macro="">
      <xdr:nvCxnSpPr>
        <xdr:cNvPr id="160" name="直線コネクタ 159"/>
        <xdr:cNvCxnSpPr/>
      </xdr:nvCxnSpPr>
      <xdr:spPr>
        <a:xfrm>
          <a:off x="13322300" y="5897563"/>
          <a:ext cx="762000" cy="9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111207</xdr:rowOff>
    </xdr:from>
    <xdr:to>
      <xdr:col>64</xdr:col>
      <xdr:colOff>123825</xdr:colOff>
      <xdr:row>30</xdr:row>
      <xdr:rowOff>41357</xdr:rowOff>
    </xdr:to>
    <xdr:sp macro="" textlink="">
      <xdr:nvSpPr>
        <xdr:cNvPr id="161" name="楕円 160"/>
        <xdr:cNvSpPr/>
      </xdr:nvSpPr>
      <xdr:spPr>
        <a:xfrm>
          <a:off x="12509500" y="58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153988</xdr:rowOff>
    </xdr:from>
    <xdr:to>
      <xdr:col>68</xdr:col>
      <xdr:colOff>73025</xdr:colOff>
      <xdr:row>29</xdr:row>
      <xdr:rowOff>162007</xdr:rowOff>
    </xdr:to>
    <xdr:cxnSp macro="">
      <xdr:nvCxnSpPr>
        <xdr:cNvPr id="162" name="直線コネクタ 161"/>
        <xdr:cNvCxnSpPr/>
      </xdr:nvCxnSpPr>
      <xdr:spPr>
        <a:xfrm flipV="1">
          <a:off x="12560300" y="5897563"/>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47244</xdr:rowOff>
    </xdr:from>
    <xdr:to>
      <xdr:col>60</xdr:col>
      <xdr:colOff>123825</xdr:colOff>
      <xdr:row>30</xdr:row>
      <xdr:rowOff>148844</xdr:rowOff>
    </xdr:to>
    <xdr:sp macro="" textlink="">
      <xdr:nvSpPr>
        <xdr:cNvPr id="163" name="楕円 162"/>
        <xdr:cNvSpPr/>
      </xdr:nvSpPr>
      <xdr:spPr>
        <a:xfrm>
          <a:off x="11747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162007</xdr:rowOff>
    </xdr:from>
    <xdr:to>
      <xdr:col>64</xdr:col>
      <xdr:colOff>73025</xdr:colOff>
      <xdr:row>30</xdr:row>
      <xdr:rowOff>98044</xdr:rowOff>
    </xdr:to>
    <xdr:cxnSp macro="">
      <xdr:nvCxnSpPr>
        <xdr:cNvPr id="164" name="直線コネクタ 163"/>
        <xdr:cNvCxnSpPr/>
      </xdr:nvCxnSpPr>
      <xdr:spPr>
        <a:xfrm flipV="1">
          <a:off x="11798300" y="5905582"/>
          <a:ext cx="762000" cy="10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149024</xdr:rowOff>
    </xdr:from>
    <xdr:ext cx="469744" cy="259045"/>
    <xdr:sp macro="" textlink="">
      <xdr:nvSpPr>
        <xdr:cNvPr id="169" name="n_1mainValue債務償還比率"/>
        <xdr:cNvSpPr txBox="1"/>
      </xdr:nvSpPr>
      <xdr:spPr>
        <a:xfrm>
          <a:off x="13836727" y="57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49865</xdr:rowOff>
    </xdr:from>
    <xdr:ext cx="469744" cy="259045"/>
    <xdr:sp macro="" textlink="">
      <xdr:nvSpPr>
        <xdr:cNvPr id="170" name="n_2mainValue債務償還比率"/>
        <xdr:cNvSpPr txBox="1"/>
      </xdr:nvSpPr>
      <xdr:spPr>
        <a:xfrm>
          <a:off x="13087427" y="562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57884</xdr:rowOff>
    </xdr:from>
    <xdr:ext cx="469744" cy="259045"/>
    <xdr:sp macro="" textlink="">
      <xdr:nvSpPr>
        <xdr:cNvPr id="171" name="n_3mainValue債務償還比率"/>
        <xdr:cNvSpPr txBox="1"/>
      </xdr:nvSpPr>
      <xdr:spPr>
        <a:xfrm>
          <a:off x="12325427" y="563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165371</xdr:rowOff>
    </xdr:from>
    <xdr:ext cx="469744" cy="259045"/>
    <xdr:sp macro="" textlink="">
      <xdr:nvSpPr>
        <xdr:cNvPr id="172" name="n_4mainValue債務償還比率"/>
        <xdr:cNvSpPr txBox="1"/>
      </xdr:nvSpPr>
      <xdr:spPr>
        <a:xfrm>
          <a:off x="11563427" y="57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xdr:rowOff>
    </xdr:from>
    <xdr:to>
      <xdr:col>24</xdr:col>
      <xdr:colOff>114300</xdr:colOff>
      <xdr:row>35</xdr:row>
      <xdr:rowOff>108712</xdr:rowOff>
    </xdr:to>
    <xdr:sp macro="" textlink="">
      <xdr:nvSpPr>
        <xdr:cNvPr id="71" name="楕円 70"/>
        <xdr:cNvSpPr/>
      </xdr:nvSpPr>
      <xdr:spPr>
        <a:xfrm>
          <a:off x="45847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29989</xdr:rowOff>
    </xdr:from>
    <xdr:ext cx="405111" cy="259045"/>
    <xdr:sp macro="" textlink="">
      <xdr:nvSpPr>
        <xdr:cNvPr id="72" name="【道路】&#10;有形固定資産減価償却率該当値テキスト"/>
        <xdr:cNvSpPr txBox="1"/>
      </xdr:nvSpPr>
      <xdr:spPr>
        <a:xfrm>
          <a:off x="4673600" y="585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146558</xdr:rowOff>
    </xdr:from>
    <xdr:to>
      <xdr:col>20</xdr:col>
      <xdr:colOff>38100</xdr:colOff>
      <xdr:row>35</xdr:row>
      <xdr:rowOff>76708</xdr:rowOff>
    </xdr:to>
    <xdr:sp macro="" textlink="">
      <xdr:nvSpPr>
        <xdr:cNvPr id="73" name="楕円 72"/>
        <xdr:cNvSpPr/>
      </xdr:nvSpPr>
      <xdr:spPr>
        <a:xfrm>
          <a:off x="3746500" y="5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25908</xdr:rowOff>
    </xdr:from>
    <xdr:to>
      <xdr:col>24</xdr:col>
      <xdr:colOff>63500</xdr:colOff>
      <xdr:row>35</xdr:row>
      <xdr:rowOff>57912</xdr:rowOff>
    </xdr:to>
    <xdr:cxnSp macro="">
      <xdr:nvCxnSpPr>
        <xdr:cNvPr id="74" name="直線コネクタ 73"/>
        <xdr:cNvCxnSpPr/>
      </xdr:nvCxnSpPr>
      <xdr:spPr>
        <a:xfrm>
          <a:off x="3797300" y="602665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119126</xdr:rowOff>
    </xdr:from>
    <xdr:to>
      <xdr:col>15</xdr:col>
      <xdr:colOff>101600</xdr:colOff>
      <xdr:row>35</xdr:row>
      <xdr:rowOff>49276</xdr:rowOff>
    </xdr:to>
    <xdr:sp macro="" textlink="">
      <xdr:nvSpPr>
        <xdr:cNvPr id="75" name="楕円 74"/>
        <xdr:cNvSpPr/>
      </xdr:nvSpPr>
      <xdr:spPr>
        <a:xfrm>
          <a:off x="2857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169926</xdr:rowOff>
    </xdr:from>
    <xdr:to>
      <xdr:col>19</xdr:col>
      <xdr:colOff>177800</xdr:colOff>
      <xdr:row>35</xdr:row>
      <xdr:rowOff>25908</xdr:rowOff>
    </xdr:to>
    <xdr:cxnSp macro="">
      <xdr:nvCxnSpPr>
        <xdr:cNvPr id="76" name="直線コネクタ 75"/>
        <xdr:cNvCxnSpPr/>
      </xdr:nvCxnSpPr>
      <xdr:spPr>
        <a:xfrm>
          <a:off x="2908300" y="59992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80264</xdr:rowOff>
    </xdr:from>
    <xdr:to>
      <xdr:col>10</xdr:col>
      <xdr:colOff>165100</xdr:colOff>
      <xdr:row>35</xdr:row>
      <xdr:rowOff>10414</xdr:rowOff>
    </xdr:to>
    <xdr:sp macro="" textlink="">
      <xdr:nvSpPr>
        <xdr:cNvPr id="77" name="楕円 76"/>
        <xdr:cNvSpPr/>
      </xdr:nvSpPr>
      <xdr:spPr>
        <a:xfrm>
          <a:off x="1968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131064</xdr:rowOff>
    </xdr:from>
    <xdr:to>
      <xdr:col>15</xdr:col>
      <xdr:colOff>50800</xdr:colOff>
      <xdr:row>34</xdr:row>
      <xdr:rowOff>169926</xdr:rowOff>
    </xdr:to>
    <xdr:cxnSp macro="">
      <xdr:nvCxnSpPr>
        <xdr:cNvPr id="78" name="直線コネクタ 77"/>
        <xdr:cNvCxnSpPr/>
      </xdr:nvCxnSpPr>
      <xdr:spPr>
        <a:xfrm>
          <a:off x="2019300" y="59603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43688</xdr:rowOff>
    </xdr:from>
    <xdr:to>
      <xdr:col>6</xdr:col>
      <xdr:colOff>38100</xdr:colOff>
      <xdr:row>34</xdr:row>
      <xdr:rowOff>145288</xdr:rowOff>
    </xdr:to>
    <xdr:sp macro="" textlink="">
      <xdr:nvSpPr>
        <xdr:cNvPr id="79" name="楕円 78"/>
        <xdr:cNvSpPr/>
      </xdr:nvSpPr>
      <xdr:spPr>
        <a:xfrm>
          <a:off x="1079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94488</xdr:rowOff>
    </xdr:from>
    <xdr:to>
      <xdr:col>10</xdr:col>
      <xdr:colOff>114300</xdr:colOff>
      <xdr:row>34</xdr:row>
      <xdr:rowOff>131064</xdr:rowOff>
    </xdr:to>
    <xdr:cxnSp macro="">
      <xdr:nvCxnSpPr>
        <xdr:cNvPr id="80" name="直線コネクタ 79"/>
        <xdr:cNvCxnSpPr/>
      </xdr:nvCxnSpPr>
      <xdr:spPr>
        <a:xfrm>
          <a:off x="1130300" y="5923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93235</xdr:rowOff>
    </xdr:from>
    <xdr:ext cx="405111" cy="259045"/>
    <xdr:sp macro="" textlink="">
      <xdr:nvSpPr>
        <xdr:cNvPr id="85" name="n_1mainValue【道路】&#10;有形固定資産減価償却率"/>
        <xdr:cNvSpPr txBox="1"/>
      </xdr:nvSpPr>
      <xdr:spPr>
        <a:xfrm>
          <a:off x="3582044"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65803</xdr:rowOff>
    </xdr:from>
    <xdr:ext cx="405111" cy="259045"/>
    <xdr:sp macro="" textlink="">
      <xdr:nvSpPr>
        <xdr:cNvPr id="86" name="n_2mainValue【道路】&#10;有形固定資産減価償却率"/>
        <xdr:cNvSpPr txBox="1"/>
      </xdr:nvSpPr>
      <xdr:spPr>
        <a:xfrm>
          <a:off x="2705744" y="572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26941</xdr:rowOff>
    </xdr:from>
    <xdr:ext cx="405111" cy="259045"/>
    <xdr:sp macro="" textlink="">
      <xdr:nvSpPr>
        <xdr:cNvPr id="87" name="n_3mainValue【道路】&#10;有形固定資産減価償却率"/>
        <xdr:cNvSpPr txBox="1"/>
      </xdr:nvSpPr>
      <xdr:spPr>
        <a:xfrm>
          <a:off x="1816744"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161815</xdr:rowOff>
    </xdr:from>
    <xdr:ext cx="405111" cy="259045"/>
    <xdr:sp macro="" textlink="">
      <xdr:nvSpPr>
        <xdr:cNvPr id="88" name="n_4mainValue【道路】&#10;有形固定資産減価償却率"/>
        <xdr:cNvSpPr txBox="1"/>
      </xdr:nvSpPr>
      <xdr:spPr>
        <a:xfrm>
          <a:off x="927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16218</xdr:rowOff>
    </xdr:from>
    <xdr:to>
      <xdr:col>55</xdr:col>
      <xdr:colOff>50800</xdr:colOff>
      <xdr:row>41</xdr:row>
      <xdr:rowOff>117818</xdr:rowOff>
    </xdr:to>
    <xdr:sp macro="" textlink="">
      <xdr:nvSpPr>
        <xdr:cNvPr id="128" name="楕円 127"/>
        <xdr:cNvSpPr/>
      </xdr:nvSpPr>
      <xdr:spPr>
        <a:xfrm>
          <a:off x="10426700" y="70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39095</xdr:rowOff>
    </xdr:from>
    <xdr:ext cx="534377" cy="259045"/>
    <xdr:sp macro="" textlink="">
      <xdr:nvSpPr>
        <xdr:cNvPr id="129" name="【道路】&#10;一人当たり延長該当値テキスト"/>
        <xdr:cNvSpPr txBox="1"/>
      </xdr:nvSpPr>
      <xdr:spPr>
        <a:xfrm>
          <a:off x="10515600" y="68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17361</xdr:rowOff>
    </xdr:from>
    <xdr:to>
      <xdr:col>50</xdr:col>
      <xdr:colOff>165100</xdr:colOff>
      <xdr:row>41</xdr:row>
      <xdr:rowOff>118961</xdr:rowOff>
    </xdr:to>
    <xdr:sp macro="" textlink="">
      <xdr:nvSpPr>
        <xdr:cNvPr id="130" name="楕円 129"/>
        <xdr:cNvSpPr/>
      </xdr:nvSpPr>
      <xdr:spPr>
        <a:xfrm>
          <a:off x="9588500" y="7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67018</xdr:rowOff>
    </xdr:from>
    <xdr:to>
      <xdr:col>55</xdr:col>
      <xdr:colOff>0</xdr:colOff>
      <xdr:row>41</xdr:row>
      <xdr:rowOff>68161</xdr:rowOff>
    </xdr:to>
    <xdr:cxnSp macro="">
      <xdr:nvCxnSpPr>
        <xdr:cNvPr id="131" name="直線コネクタ 130"/>
        <xdr:cNvCxnSpPr/>
      </xdr:nvCxnSpPr>
      <xdr:spPr>
        <a:xfrm flipV="1">
          <a:off x="9639300" y="709646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18338</xdr:rowOff>
    </xdr:from>
    <xdr:to>
      <xdr:col>46</xdr:col>
      <xdr:colOff>38100</xdr:colOff>
      <xdr:row>41</xdr:row>
      <xdr:rowOff>119938</xdr:rowOff>
    </xdr:to>
    <xdr:sp macro="" textlink="">
      <xdr:nvSpPr>
        <xdr:cNvPr id="132" name="楕円 131"/>
        <xdr:cNvSpPr/>
      </xdr:nvSpPr>
      <xdr:spPr>
        <a:xfrm>
          <a:off x="8699500" y="7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68161</xdr:rowOff>
    </xdr:from>
    <xdr:to>
      <xdr:col>50</xdr:col>
      <xdr:colOff>114300</xdr:colOff>
      <xdr:row>41</xdr:row>
      <xdr:rowOff>69138</xdr:rowOff>
    </xdr:to>
    <xdr:cxnSp macro="">
      <xdr:nvCxnSpPr>
        <xdr:cNvPr id="133" name="直線コネクタ 132"/>
        <xdr:cNvCxnSpPr/>
      </xdr:nvCxnSpPr>
      <xdr:spPr>
        <a:xfrm flipV="1">
          <a:off x="8750300" y="7097611"/>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20155</xdr:rowOff>
    </xdr:from>
    <xdr:to>
      <xdr:col>41</xdr:col>
      <xdr:colOff>101600</xdr:colOff>
      <xdr:row>41</xdr:row>
      <xdr:rowOff>121755</xdr:rowOff>
    </xdr:to>
    <xdr:sp macro="" textlink="">
      <xdr:nvSpPr>
        <xdr:cNvPr id="134" name="楕円 133"/>
        <xdr:cNvSpPr/>
      </xdr:nvSpPr>
      <xdr:spPr>
        <a:xfrm>
          <a:off x="7810500" y="7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69138</xdr:rowOff>
    </xdr:from>
    <xdr:to>
      <xdr:col>45</xdr:col>
      <xdr:colOff>177800</xdr:colOff>
      <xdr:row>41</xdr:row>
      <xdr:rowOff>70955</xdr:rowOff>
    </xdr:to>
    <xdr:cxnSp macro="">
      <xdr:nvCxnSpPr>
        <xdr:cNvPr id="135" name="直線コネクタ 134"/>
        <xdr:cNvCxnSpPr/>
      </xdr:nvCxnSpPr>
      <xdr:spPr>
        <a:xfrm flipV="1">
          <a:off x="7861300" y="7098588"/>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21133</xdr:rowOff>
    </xdr:from>
    <xdr:to>
      <xdr:col>36</xdr:col>
      <xdr:colOff>165100</xdr:colOff>
      <xdr:row>41</xdr:row>
      <xdr:rowOff>122733</xdr:rowOff>
    </xdr:to>
    <xdr:sp macro="" textlink="">
      <xdr:nvSpPr>
        <xdr:cNvPr id="136" name="楕円 135"/>
        <xdr:cNvSpPr/>
      </xdr:nvSpPr>
      <xdr:spPr>
        <a:xfrm>
          <a:off x="6921500" y="7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70955</xdr:rowOff>
    </xdr:from>
    <xdr:to>
      <xdr:col>41</xdr:col>
      <xdr:colOff>50800</xdr:colOff>
      <xdr:row>41</xdr:row>
      <xdr:rowOff>71933</xdr:rowOff>
    </xdr:to>
    <xdr:cxnSp macro="">
      <xdr:nvCxnSpPr>
        <xdr:cNvPr id="137" name="直線コネクタ 136"/>
        <xdr:cNvCxnSpPr/>
      </xdr:nvCxnSpPr>
      <xdr:spPr>
        <a:xfrm flipV="1">
          <a:off x="6972300" y="7100405"/>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135488</xdr:rowOff>
    </xdr:from>
    <xdr:ext cx="534377" cy="259045"/>
    <xdr:sp macro="" textlink="">
      <xdr:nvSpPr>
        <xdr:cNvPr id="142" name="n_1mainValue【道路】&#10;一人当たり延長"/>
        <xdr:cNvSpPr txBox="1"/>
      </xdr:nvSpPr>
      <xdr:spPr>
        <a:xfrm>
          <a:off x="9359411" y="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136465</xdr:rowOff>
    </xdr:from>
    <xdr:ext cx="534377" cy="259045"/>
    <xdr:sp macro="" textlink="">
      <xdr:nvSpPr>
        <xdr:cNvPr id="143" name="n_2mainValue【道路】&#10;一人当たり延長"/>
        <xdr:cNvSpPr txBox="1"/>
      </xdr:nvSpPr>
      <xdr:spPr>
        <a:xfrm>
          <a:off x="8483111" y="682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138282</xdr:rowOff>
    </xdr:from>
    <xdr:ext cx="534377" cy="259045"/>
    <xdr:sp macro="" textlink="">
      <xdr:nvSpPr>
        <xdr:cNvPr id="144" name="n_3mainValue【道路】&#10;一人当たり延長"/>
        <xdr:cNvSpPr txBox="1"/>
      </xdr:nvSpPr>
      <xdr:spPr>
        <a:xfrm>
          <a:off x="7594111" y="68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139260</xdr:rowOff>
    </xdr:from>
    <xdr:ext cx="534377" cy="259045"/>
    <xdr:sp macro="" textlink="">
      <xdr:nvSpPr>
        <xdr:cNvPr id="145" name="n_4mainValue【道路】&#10;一人当たり延長"/>
        <xdr:cNvSpPr txBox="1"/>
      </xdr:nvSpPr>
      <xdr:spPr>
        <a:xfrm>
          <a:off x="6705111" y="68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7" name="楕円 186"/>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88" name="【橋りょう・トンネル】&#10;有形固定資産減価償却率該当値テキスト"/>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89" name="楕円 188"/>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130628</xdr:rowOff>
    </xdr:to>
    <xdr:cxnSp macro="">
      <xdr:nvCxnSpPr>
        <xdr:cNvPr id="190" name="直線コネクタ 189"/>
        <xdr:cNvCxnSpPr/>
      </xdr:nvCxnSpPr>
      <xdr:spPr>
        <a:xfrm>
          <a:off x="3797300" y="105662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1" name="楕円 190"/>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122465</xdr:rowOff>
    </xdr:to>
    <xdr:cxnSp macro="">
      <xdr:nvCxnSpPr>
        <xdr:cNvPr id="192" name="直線コネクタ 191"/>
        <xdr:cNvCxnSpPr/>
      </xdr:nvCxnSpPr>
      <xdr:spPr>
        <a:xfrm flipV="1">
          <a:off x="2908300" y="105662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93" name="楕円 192"/>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122465</xdr:rowOff>
    </xdr:to>
    <xdr:cxnSp macro="">
      <xdr:nvCxnSpPr>
        <xdr:cNvPr id="194" name="直線コネクタ 193"/>
        <xdr:cNvCxnSpPr/>
      </xdr:nvCxnSpPr>
      <xdr:spPr>
        <a:xfrm>
          <a:off x="2019300" y="105629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5" name="楕円 194"/>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104503</xdr:rowOff>
    </xdr:to>
    <xdr:cxnSp macro="">
      <xdr:nvCxnSpPr>
        <xdr:cNvPr id="196" name="直線コネクタ 195"/>
        <xdr:cNvCxnSpPr/>
      </xdr:nvCxnSpPr>
      <xdr:spPr>
        <a:xfrm>
          <a:off x="1130300" y="105384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1" name="n_1mainValue【橋りょう・トンネ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2" name="n_2mainValue【橋りょう・トンネル】&#10;有形固定資産減価償却率"/>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203" name="n_3mainValue【橋りょう・トンネル】&#10;有形固定資産減価償却率"/>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4" name="n_4mainValue【橋りょう・トンネル】&#10;有形固定資産減価償却率"/>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105700</xdr:rowOff>
    </xdr:from>
    <xdr:to>
      <xdr:col>55</xdr:col>
      <xdr:colOff>50800</xdr:colOff>
      <xdr:row>62</xdr:row>
      <xdr:rowOff>35850</xdr:rowOff>
    </xdr:to>
    <xdr:sp macro="" textlink="">
      <xdr:nvSpPr>
        <xdr:cNvPr id="244" name="楕円 243"/>
        <xdr:cNvSpPr/>
      </xdr:nvSpPr>
      <xdr:spPr>
        <a:xfrm>
          <a:off x="10426700" y="105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128577</xdr:rowOff>
    </xdr:from>
    <xdr:ext cx="599010" cy="259045"/>
    <xdr:sp macro="" textlink="">
      <xdr:nvSpPr>
        <xdr:cNvPr id="245" name="【橋りょう・トンネル】&#10;一人当たり有形固定資産（償却資産）額該当値テキスト"/>
        <xdr:cNvSpPr txBox="1"/>
      </xdr:nvSpPr>
      <xdr:spPr>
        <a:xfrm>
          <a:off x="10515600" y="1041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108679</xdr:rowOff>
    </xdr:from>
    <xdr:to>
      <xdr:col>50</xdr:col>
      <xdr:colOff>165100</xdr:colOff>
      <xdr:row>62</xdr:row>
      <xdr:rowOff>38829</xdr:rowOff>
    </xdr:to>
    <xdr:sp macro="" textlink="">
      <xdr:nvSpPr>
        <xdr:cNvPr id="246" name="楕円 245"/>
        <xdr:cNvSpPr/>
      </xdr:nvSpPr>
      <xdr:spPr>
        <a:xfrm>
          <a:off x="9588500" y="1056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156500</xdr:rowOff>
    </xdr:from>
    <xdr:to>
      <xdr:col>55</xdr:col>
      <xdr:colOff>0</xdr:colOff>
      <xdr:row>61</xdr:row>
      <xdr:rowOff>159479</xdr:rowOff>
    </xdr:to>
    <xdr:cxnSp macro="">
      <xdr:nvCxnSpPr>
        <xdr:cNvPr id="247" name="直線コネクタ 246"/>
        <xdr:cNvCxnSpPr/>
      </xdr:nvCxnSpPr>
      <xdr:spPr>
        <a:xfrm flipV="1">
          <a:off x="9639300" y="10614950"/>
          <a:ext cx="8382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133223</xdr:rowOff>
    </xdr:from>
    <xdr:to>
      <xdr:col>46</xdr:col>
      <xdr:colOff>38100</xdr:colOff>
      <xdr:row>62</xdr:row>
      <xdr:rowOff>63373</xdr:rowOff>
    </xdr:to>
    <xdr:sp macro="" textlink="">
      <xdr:nvSpPr>
        <xdr:cNvPr id="248" name="楕円 247"/>
        <xdr:cNvSpPr/>
      </xdr:nvSpPr>
      <xdr:spPr>
        <a:xfrm>
          <a:off x="8699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159479</xdr:rowOff>
    </xdr:from>
    <xdr:to>
      <xdr:col>50</xdr:col>
      <xdr:colOff>114300</xdr:colOff>
      <xdr:row>62</xdr:row>
      <xdr:rowOff>12573</xdr:rowOff>
    </xdr:to>
    <xdr:cxnSp macro="">
      <xdr:nvCxnSpPr>
        <xdr:cNvPr id="249" name="直線コネクタ 248"/>
        <xdr:cNvCxnSpPr/>
      </xdr:nvCxnSpPr>
      <xdr:spPr>
        <a:xfrm flipV="1">
          <a:off x="8750300" y="10617929"/>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137136</xdr:rowOff>
    </xdr:from>
    <xdr:to>
      <xdr:col>41</xdr:col>
      <xdr:colOff>101600</xdr:colOff>
      <xdr:row>62</xdr:row>
      <xdr:rowOff>67286</xdr:rowOff>
    </xdr:to>
    <xdr:sp macro="" textlink="">
      <xdr:nvSpPr>
        <xdr:cNvPr id="250" name="楕円 249"/>
        <xdr:cNvSpPr/>
      </xdr:nvSpPr>
      <xdr:spPr>
        <a:xfrm>
          <a:off x="7810500" y="105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xdr:rowOff>
    </xdr:from>
    <xdr:to>
      <xdr:col>45</xdr:col>
      <xdr:colOff>177800</xdr:colOff>
      <xdr:row>62</xdr:row>
      <xdr:rowOff>16486</xdr:rowOff>
    </xdr:to>
    <xdr:cxnSp macro="">
      <xdr:nvCxnSpPr>
        <xdr:cNvPr id="251" name="直線コネクタ 250"/>
        <xdr:cNvCxnSpPr/>
      </xdr:nvCxnSpPr>
      <xdr:spPr>
        <a:xfrm flipV="1">
          <a:off x="7861300" y="10642473"/>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139384</xdr:rowOff>
    </xdr:from>
    <xdr:to>
      <xdr:col>36</xdr:col>
      <xdr:colOff>165100</xdr:colOff>
      <xdr:row>62</xdr:row>
      <xdr:rowOff>69534</xdr:rowOff>
    </xdr:to>
    <xdr:sp macro="" textlink="">
      <xdr:nvSpPr>
        <xdr:cNvPr id="252" name="楕円 251"/>
        <xdr:cNvSpPr/>
      </xdr:nvSpPr>
      <xdr:spPr>
        <a:xfrm>
          <a:off x="6921500" y="10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16486</xdr:rowOff>
    </xdr:from>
    <xdr:to>
      <xdr:col>41</xdr:col>
      <xdr:colOff>50800</xdr:colOff>
      <xdr:row>62</xdr:row>
      <xdr:rowOff>18734</xdr:rowOff>
    </xdr:to>
    <xdr:cxnSp macro="">
      <xdr:nvCxnSpPr>
        <xdr:cNvPr id="253" name="直線コネクタ 252"/>
        <xdr:cNvCxnSpPr/>
      </xdr:nvCxnSpPr>
      <xdr:spPr>
        <a:xfrm flipV="1">
          <a:off x="6972300" y="1064638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55356</xdr:rowOff>
    </xdr:from>
    <xdr:ext cx="599010" cy="259045"/>
    <xdr:sp macro="" textlink="">
      <xdr:nvSpPr>
        <xdr:cNvPr id="258" name="n_1mainValue【橋りょう・トンネル】&#10;一人当たり有形固定資産（償却資産）額"/>
        <xdr:cNvSpPr txBox="1"/>
      </xdr:nvSpPr>
      <xdr:spPr>
        <a:xfrm>
          <a:off x="9327095" y="1034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79900</xdr:rowOff>
    </xdr:from>
    <xdr:ext cx="599010" cy="259045"/>
    <xdr:sp macro="" textlink="">
      <xdr:nvSpPr>
        <xdr:cNvPr id="259" name="n_2mainValue【橋りょう・トンネル】&#10;一人当たり有形固定資産（償却資産）額"/>
        <xdr:cNvSpPr txBox="1"/>
      </xdr:nvSpPr>
      <xdr:spPr>
        <a:xfrm>
          <a:off x="8450795" y="1036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83813</xdr:rowOff>
    </xdr:from>
    <xdr:ext cx="599010" cy="259045"/>
    <xdr:sp macro="" textlink="">
      <xdr:nvSpPr>
        <xdr:cNvPr id="260" name="n_3mainValue【橋りょう・トンネル】&#10;一人当たり有形固定資産（償却資産）額"/>
        <xdr:cNvSpPr txBox="1"/>
      </xdr:nvSpPr>
      <xdr:spPr>
        <a:xfrm>
          <a:off x="7561795" y="1037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86061</xdr:rowOff>
    </xdr:from>
    <xdr:ext cx="599010" cy="259045"/>
    <xdr:sp macro="" textlink="">
      <xdr:nvSpPr>
        <xdr:cNvPr id="261" name="n_4mainValue【橋りょう・トンネル】&#10;一人当たり有形固定資産（償却資産）額"/>
        <xdr:cNvSpPr txBox="1"/>
      </xdr:nvSpPr>
      <xdr:spPr>
        <a:xfrm>
          <a:off x="6672795" y="103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4" name="楕円 303"/>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5"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306" name="楕円 305"/>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60961</xdr:rowOff>
    </xdr:to>
    <xdr:cxnSp macro="">
      <xdr:nvCxnSpPr>
        <xdr:cNvPr id="307" name="直線コネクタ 306"/>
        <xdr:cNvCxnSpPr/>
      </xdr:nvCxnSpPr>
      <xdr:spPr>
        <a:xfrm>
          <a:off x="3797300" y="140676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308" name="楕円 307"/>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8708</xdr:rowOff>
    </xdr:to>
    <xdr:cxnSp macro="">
      <xdr:nvCxnSpPr>
        <xdr:cNvPr id="309" name="直線コネクタ 308"/>
        <xdr:cNvCxnSpPr/>
      </xdr:nvCxnSpPr>
      <xdr:spPr>
        <a:xfrm>
          <a:off x="2908300" y="1402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310" name="楕円 309"/>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134438</xdr:rowOff>
    </xdr:to>
    <xdr:cxnSp macro="">
      <xdr:nvCxnSpPr>
        <xdr:cNvPr id="311" name="直線コネクタ 310"/>
        <xdr:cNvCxnSpPr/>
      </xdr:nvCxnSpPr>
      <xdr:spPr>
        <a:xfrm>
          <a:off x="2019300" y="139729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312" name="楕円 311"/>
        <xdr:cNvSpPr/>
      </xdr:nvSpPr>
      <xdr:spPr>
        <a:xfrm>
          <a:off x="1079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33201</xdr:rowOff>
    </xdr:from>
    <xdr:to>
      <xdr:col>10</xdr:col>
      <xdr:colOff>114300</xdr:colOff>
      <xdr:row>81</xdr:row>
      <xdr:rowOff>85452</xdr:rowOff>
    </xdr:to>
    <xdr:cxnSp macro="">
      <xdr:nvCxnSpPr>
        <xdr:cNvPr id="313" name="直線コネクタ 312"/>
        <xdr:cNvCxnSpPr/>
      </xdr:nvCxnSpPr>
      <xdr:spPr>
        <a:xfrm>
          <a:off x="1130300" y="139206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76035</xdr:rowOff>
    </xdr:from>
    <xdr:ext cx="405111" cy="259045"/>
    <xdr:sp macro="" textlink="">
      <xdr:nvSpPr>
        <xdr:cNvPr id="318" name="n_1mainValue【公営住宅】&#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319" name="n_2mainValue【公営住宅】&#10;有形固定資産減価償却率"/>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152779</xdr:rowOff>
    </xdr:from>
    <xdr:ext cx="405111" cy="259045"/>
    <xdr:sp macro="" textlink="">
      <xdr:nvSpPr>
        <xdr:cNvPr id="320" name="n_3mainValue【公営住宅】&#10;有形固定資産減価償却率"/>
        <xdr:cNvSpPr txBox="1"/>
      </xdr:nvSpPr>
      <xdr:spPr>
        <a:xfrm>
          <a:off x="1816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100528</xdr:rowOff>
    </xdr:from>
    <xdr:ext cx="405111" cy="259045"/>
    <xdr:sp macro="" textlink="">
      <xdr:nvSpPr>
        <xdr:cNvPr id="321" name="n_4mainValue【公営住宅】&#10;有形固定資産減価償却率"/>
        <xdr:cNvSpPr txBox="1"/>
      </xdr:nvSpPr>
      <xdr:spPr>
        <a:xfrm>
          <a:off x="927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19304</xdr:rowOff>
    </xdr:from>
    <xdr:to>
      <xdr:col>55</xdr:col>
      <xdr:colOff>50800</xdr:colOff>
      <xdr:row>83</xdr:row>
      <xdr:rowOff>120904</xdr:rowOff>
    </xdr:to>
    <xdr:sp macro="" textlink="">
      <xdr:nvSpPr>
        <xdr:cNvPr id="361" name="楕円 360"/>
        <xdr:cNvSpPr/>
      </xdr:nvSpPr>
      <xdr:spPr>
        <a:xfrm>
          <a:off x="10426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42181</xdr:rowOff>
    </xdr:from>
    <xdr:ext cx="469744" cy="259045"/>
    <xdr:sp macro="" textlink="">
      <xdr:nvSpPr>
        <xdr:cNvPr id="362" name="【公営住宅】&#10;一人当たり面積該当値テキスト"/>
        <xdr:cNvSpPr txBox="1"/>
      </xdr:nvSpPr>
      <xdr:spPr>
        <a:xfrm>
          <a:off x="10515600"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20828</xdr:rowOff>
    </xdr:from>
    <xdr:to>
      <xdr:col>50</xdr:col>
      <xdr:colOff>165100</xdr:colOff>
      <xdr:row>83</xdr:row>
      <xdr:rowOff>122428</xdr:rowOff>
    </xdr:to>
    <xdr:sp macro="" textlink="">
      <xdr:nvSpPr>
        <xdr:cNvPr id="363" name="楕円 362"/>
        <xdr:cNvSpPr/>
      </xdr:nvSpPr>
      <xdr:spPr>
        <a:xfrm>
          <a:off x="9588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70104</xdr:rowOff>
    </xdr:from>
    <xdr:to>
      <xdr:col>55</xdr:col>
      <xdr:colOff>0</xdr:colOff>
      <xdr:row>83</xdr:row>
      <xdr:rowOff>71628</xdr:rowOff>
    </xdr:to>
    <xdr:cxnSp macro="">
      <xdr:nvCxnSpPr>
        <xdr:cNvPr id="364" name="直線コネクタ 363"/>
        <xdr:cNvCxnSpPr/>
      </xdr:nvCxnSpPr>
      <xdr:spPr>
        <a:xfrm flipV="1">
          <a:off x="9639300" y="1430045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20065</xdr:rowOff>
    </xdr:from>
    <xdr:to>
      <xdr:col>46</xdr:col>
      <xdr:colOff>38100</xdr:colOff>
      <xdr:row>83</xdr:row>
      <xdr:rowOff>121665</xdr:rowOff>
    </xdr:to>
    <xdr:sp macro="" textlink="">
      <xdr:nvSpPr>
        <xdr:cNvPr id="365" name="楕円 364"/>
        <xdr:cNvSpPr/>
      </xdr:nvSpPr>
      <xdr:spPr>
        <a:xfrm>
          <a:off x="8699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70865</xdr:rowOff>
    </xdr:from>
    <xdr:to>
      <xdr:col>50</xdr:col>
      <xdr:colOff>114300</xdr:colOff>
      <xdr:row>83</xdr:row>
      <xdr:rowOff>71628</xdr:rowOff>
    </xdr:to>
    <xdr:cxnSp macro="">
      <xdr:nvCxnSpPr>
        <xdr:cNvPr id="366" name="直線コネクタ 365"/>
        <xdr:cNvCxnSpPr/>
      </xdr:nvCxnSpPr>
      <xdr:spPr>
        <a:xfrm>
          <a:off x="8750300" y="143012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19304</xdr:rowOff>
    </xdr:from>
    <xdr:to>
      <xdr:col>41</xdr:col>
      <xdr:colOff>101600</xdr:colOff>
      <xdr:row>83</xdr:row>
      <xdr:rowOff>120904</xdr:rowOff>
    </xdr:to>
    <xdr:sp macro="" textlink="">
      <xdr:nvSpPr>
        <xdr:cNvPr id="367" name="楕円 366"/>
        <xdr:cNvSpPr/>
      </xdr:nvSpPr>
      <xdr:spPr>
        <a:xfrm>
          <a:off x="781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70104</xdr:rowOff>
    </xdr:from>
    <xdr:to>
      <xdr:col>45</xdr:col>
      <xdr:colOff>177800</xdr:colOff>
      <xdr:row>83</xdr:row>
      <xdr:rowOff>70865</xdr:rowOff>
    </xdr:to>
    <xdr:cxnSp macro="">
      <xdr:nvCxnSpPr>
        <xdr:cNvPr id="368" name="直線コネクタ 367"/>
        <xdr:cNvCxnSpPr/>
      </xdr:nvCxnSpPr>
      <xdr:spPr>
        <a:xfrm>
          <a:off x="7861300" y="143004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20065</xdr:rowOff>
    </xdr:from>
    <xdr:to>
      <xdr:col>36</xdr:col>
      <xdr:colOff>165100</xdr:colOff>
      <xdr:row>83</xdr:row>
      <xdr:rowOff>121665</xdr:rowOff>
    </xdr:to>
    <xdr:sp macro="" textlink="">
      <xdr:nvSpPr>
        <xdr:cNvPr id="369" name="楕円 368"/>
        <xdr:cNvSpPr/>
      </xdr:nvSpPr>
      <xdr:spPr>
        <a:xfrm>
          <a:off x="6921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70104</xdr:rowOff>
    </xdr:from>
    <xdr:to>
      <xdr:col>41</xdr:col>
      <xdr:colOff>50800</xdr:colOff>
      <xdr:row>83</xdr:row>
      <xdr:rowOff>70865</xdr:rowOff>
    </xdr:to>
    <xdr:cxnSp macro="">
      <xdr:nvCxnSpPr>
        <xdr:cNvPr id="370" name="直線コネクタ 369"/>
        <xdr:cNvCxnSpPr/>
      </xdr:nvCxnSpPr>
      <xdr:spPr>
        <a:xfrm flipV="1">
          <a:off x="6972300" y="143004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138955</xdr:rowOff>
    </xdr:from>
    <xdr:ext cx="469744" cy="259045"/>
    <xdr:sp macro="" textlink="">
      <xdr:nvSpPr>
        <xdr:cNvPr id="375" name="n_1mainValue【公営住宅】&#10;一人当たり面積"/>
        <xdr:cNvSpPr txBox="1"/>
      </xdr:nvSpPr>
      <xdr:spPr>
        <a:xfrm>
          <a:off x="93917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138192</xdr:rowOff>
    </xdr:from>
    <xdr:ext cx="469744" cy="259045"/>
    <xdr:sp macro="" textlink="">
      <xdr:nvSpPr>
        <xdr:cNvPr id="376" name="n_2mainValue【公営住宅】&#10;一人当たり面積"/>
        <xdr:cNvSpPr txBox="1"/>
      </xdr:nvSpPr>
      <xdr:spPr>
        <a:xfrm>
          <a:off x="8515427"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137431</xdr:rowOff>
    </xdr:from>
    <xdr:ext cx="469744" cy="259045"/>
    <xdr:sp macro="" textlink="">
      <xdr:nvSpPr>
        <xdr:cNvPr id="377" name="n_3mainValue【公営住宅】&#10;一人当たり面積"/>
        <xdr:cNvSpPr txBox="1"/>
      </xdr:nvSpPr>
      <xdr:spPr>
        <a:xfrm>
          <a:off x="7626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112792</xdr:rowOff>
    </xdr:from>
    <xdr:ext cx="469744" cy="259045"/>
    <xdr:sp macro="" textlink="">
      <xdr:nvSpPr>
        <xdr:cNvPr id="378" name="n_4mainValue【公営住宅】&#10;一人当たり面積"/>
        <xdr:cNvSpPr txBox="1"/>
      </xdr:nvSpPr>
      <xdr:spPr>
        <a:xfrm>
          <a:off x="67374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89408</xdr:rowOff>
    </xdr:from>
    <xdr:to>
      <xdr:col>85</xdr:col>
      <xdr:colOff>177800</xdr:colOff>
      <xdr:row>41</xdr:row>
      <xdr:rowOff>19558</xdr:rowOff>
    </xdr:to>
    <xdr:sp macro="" textlink="">
      <xdr:nvSpPr>
        <xdr:cNvPr id="433" name="楕円 432"/>
        <xdr:cNvSpPr/>
      </xdr:nvSpPr>
      <xdr:spPr>
        <a:xfrm>
          <a:off x="16268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67835</xdr:rowOff>
    </xdr:from>
    <xdr:ext cx="405111" cy="259045"/>
    <xdr:sp macro="" textlink="">
      <xdr:nvSpPr>
        <xdr:cNvPr id="434" name="【認定こども園・幼稚園・保育所】&#10;有形固定資産減価償却率該当値テキスト"/>
        <xdr:cNvSpPr txBox="1"/>
      </xdr:nvSpPr>
      <xdr:spPr>
        <a:xfrm>
          <a:off x="16357600"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61976</xdr:rowOff>
    </xdr:from>
    <xdr:to>
      <xdr:col>81</xdr:col>
      <xdr:colOff>101600</xdr:colOff>
      <xdr:row>40</xdr:row>
      <xdr:rowOff>163576</xdr:rowOff>
    </xdr:to>
    <xdr:sp macro="" textlink="">
      <xdr:nvSpPr>
        <xdr:cNvPr id="435" name="楕円 434"/>
        <xdr:cNvSpPr/>
      </xdr:nvSpPr>
      <xdr:spPr>
        <a:xfrm>
          <a:off x="1543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112776</xdr:rowOff>
    </xdr:from>
    <xdr:to>
      <xdr:col>85</xdr:col>
      <xdr:colOff>127000</xdr:colOff>
      <xdr:row>40</xdr:row>
      <xdr:rowOff>140208</xdr:rowOff>
    </xdr:to>
    <xdr:cxnSp macro="">
      <xdr:nvCxnSpPr>
        <xdr:cNvPr id="436" name="直線コネクタ 435"/>
        <xdr:cNvCxnSpPr/>
      </xdr:nvCxnSpPr>
      <xdr:spPr>
        <a:xfrm>
          <a:off x="15481300" y="6970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7" name="楕円 436"/>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112776</xdr:rowOff>
    </xdr:to>
    <xdr:cxnSp macro="">
      <xdr:nvCxnSpPr>
        <xdr:cNvPr id="438" name="直線コネクタ 437"/>
        <xdr:cNvCxnSpPr/>
      </xdr:nvCxnSpPr>
      <xdr:spPr>
        <a:xfrm>
          <a:off x="14592300" y="689991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91694</xdr:rowOff>
    </xdr:from>
    <xdr:to>
      <xdr:col>72</xdr:col>
      <xdr:colOff>38100</xdr:colOff>
      <xdr:row>40</xdr:row>
      <xdr:rowOff>21844</xdr:rowOff>
    </xdr:to>
    <xdr:sp macro="" textlink="">
      <xdr:nvSpPr>
        <xdr:cNvPr id="439" name="楕円 438"/>
        <xdr:cNvSpPr/>
      </xdr:nvSpPr>
      <xdr:spPr>
        <a:xfrm>
          <a:off x="1365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142494</xdr:rowOff>
    </xdr:from>
    <xdr:to>
      <xdr:col>76</xdr:col>
      <xdr:colOff>114300</xdr:colOff>
      <xdr:row>40</xdr:row>
      <xdr:rowOff>41910</xdr:rowOff>
    </xdr:to>
    <xdr:cxnSp macro="">
      <xdr:nvCxnSpPr>
        <xdr:cNvPr id="440" name="直線コネクタ 439"/>
        <xdr:cNvCxnSpPr/>
      </xdr:nvCxnSpPr>
      <xdr:spPr>
        <a:xfrm>
          <a:off x="13703300" y="68290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27686</xdr:rowOff>
    </xdr:from>
    <xdr:to>
      <xdr:col>67</xdr:col>
      <xdr:colOff>101600</xdr:colOff>
      <xdr:row>39</xdr:row>
      <xdr:rowOff>129286</xdr:rowOff>
    </xdr:to>
    <xdr:sp macro="" textlink="">
      <xdr:nvSpPr>
        <xdr:cNvPr id="441" name="楕円 440"/>
        <xdr:cNvSpPr/>
      </xdr:nvSpPr>
      <xdr:spPr>
        <a:xfrm>
          <a:off x="1276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78486</xdr:rowOff>
    </xdr:from>
    <xdr:to>
      <xdr:col>71</xdr:col>
      <xdr:colOff>177800</xdr:colOff>
      <xdr:row>39</xdr:row>
      <xdr:rowOff>142494</xdr:rowOff>
    </xdr:to>
    <xdr:cxnSp macro="">
      <xdr:nvCxnSpPr>
        <xdr:cNvPr id="442" name="直線コネクタ 441"/>
        <xdr:cNvCxnSpPr/>
      </xdr:nvCxnSpPr>
      <xdr:spPr>
        <a:xfrm>
          <a:off x="12814300" y="6765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154703</xdr:rowOff>
    </xdr:from>
    <xdr:ext cx="405111" cy="259045"/>
    <xdr:sp macro="" textlink="">
      <xdr:nvSpPr>
        <xdr:cNvPr id="447" name="n_1mainValue【認定こども園・幼稚園・保育所】&#10;有形固定資産減価償却率"/>
        <xdr:cNvSpPr txBox="1"/>
      </xdr:nvSpPr>
      <xdr:spPr>
        <a:xfrm>
          <a:off x="15266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8" name="n_2mainValue【認定こども園・幼稚園・保育所】&#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12971</xdr:rowOff>
    </xdr:from>
    <xdr:ext cx="405111" cy="259045"/>
    <xdr:sp macro="" textlink="">
      <xdr:nvSpPr>
        <xdr:cNvPr id="449" name="n_3mainValue【認定こども園・幼稚園・保育所】&#10;有形固定資産減価償却率"/>
        <xdr:cNvSpPr txBox="1"/>
      </xdr:nvSpPr>
      <xdr:spPr>
        <a:xfrm>
          <a:off x="13500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120413</xdr:rowOff>
    </xdr:from>
    <xdr:ext cx="405111" cy="259045"/>
    <xdr:sp macro="" textlink="">
      <xdr:nvSpPr>
        <xdr:cNvPr id="450" name="n_4mainValue【認定こども園・幼稚園・保育所】&#10;有形固定資産減価償却率"/>
        <xdr:cNvSpPr txBox="1"/>
      </xdr:nvSpPr>
      <xdr:spPr>
        <a:xfrm>
          <a:off x="12611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90" name="楕円 489"/>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91"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2" name="楕円 49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15240</xdr:rowOff>
    </xdr:to>
    <xdr:cxnSp macro="">
      <xdr:nvCxnSpPr>
        <xdr:cNvPr id="493" name="直線コネクタ 492"/>
        <xdr:cNvCxnSpPr/>
      </xdr:nvCxnSpPr>
      <xdr:spPr>
        <a:xfrm flipV="1">
          <a:off x="21323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4" name="楕円 493"/>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5" name="直線コネクタ 494"/>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6" name="楕円 495"/>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97" name="直線コネクタ 496"/>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8" name="楕円 497"/>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9" name="直線コネクタ 498"/>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4"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5"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6"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7"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4" name="楕円 543"/>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545" name="【学校施設】&#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546" name="楕円 545"/>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17145</xdr:rowOff>
    </xdr:from>
    <xdr:to>
      <xdr:col>85</xdr:col>
      <xdr:colOff>127000</xdr:colOff>
      <xdr:row>60</xdr:row>
      <xdr:rowOff>45720</xdr:rowOff>
    </xdr:to>
    <xdr:cxnSp macro="">
      <xdr:nvCxnSpPr>
        <xdr:cNvPr id="547" name="直線コネクタ 546"/>
        <xdr:cNvCxnSpPr/>
      </xdr:nvCxnSpPr>
      <xdr:spPr>
        <a:xfrm>
          <a:off x="15481300" y="10304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8" name="楕円 547"/>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17145</xdr:rowOff>
    </xdr:to>
    <xdr:cxnSp macro="">
      <xdr:nvCxnSpPr>
        <xdr:cNvPr id="549" name="直線コネクタ 548"/>
        <xdr:cNvCxnSpPr/>
      </xdr:nvCxnSpPr>
      <xdr:spPr>
        <a:xfrm>
          <a:off x="14592300" y="10258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0" name="楕円 549"/>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142875</xdr:rowOff>
    </xdr:to>
    <xdr:cxnSp macro="">
      <xdr:nvCxnSpPr>
        <xdr:cNvPr id="551" name="直線コネクタ 550"/>
        <xdr:cNvCxnSpPr/>
      </xdr:nvCxnSpPr>
      <xdr:spPr>
        <a:xfrm>
          <a:off x="13703300" y="10201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2" name="楕円 551"/>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85725</xdr:rowOff>
    </xdr:to>
    <xdr:cxnSp macro="">
      <xdr:nvCxnSpPr>
        <xdr:cNvPr id="553" name="直線コネクタ 552"/>
        <xdr:cNvCxnSpPr/>
      </xdr:nvCxnSpPr>
      <xdr:spPr>
        <a:xfrm>
          <a:off x="12814300" y="10195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84472</xdr:rowOff>
    </xdr:from>
    <xdr:ext cx="405111" cy="259045"/>
    <xdr:sp macro="" textlink="">
      <xdr:nvSpPr>
        <xdr:cNvPr id="558" name="n_1mainValue【学校施設】&#10;有形固定資産減価償却率"/>
        <xdr:cNvSpPr txBox="1"/>
      </xdr:nvSpPr>
      <xdr:spPr>
        <a:xfrm>
          <a:off x="15266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59" name="n_2mainValue【学校施設】&#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0" name="n_3mainValue【学校施設】&#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1"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81462</xdr:rowOff>
    </xdr:from>
    <xdr:to>
      <xdr:col>116</xdr:col>
      <xdr:colOff>114300</xdr:colOff>
      <xdr:row>59</xdr:row>
      <xdr:rowOff>11612</xdr:rowOff>
    </xdr:to>
    <xdr:sp macro="" textlink="">
      <xdr:nvSpPr>
        <xdr:cNvPr id="604" name="楕円 603"/>
        <xdr:cNvSpPr/>
      </xdr:nvSpPr>
      <xdr:spPr>
        <a:xfrm>
          <a:off x="22110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104339</xdr:rowOff>
    </xdr:from>
    <xdr:ext cx="469744" cy="259045"/>
    <xdr:sp macro="" textlink="">
      <xdr:nvSpPr>
        <xdr:cNvPr id="605" name="【学校施設】&#10;一人当たり面積該当値テキスト"/>
        <xdr:cNvSpPr txBox="1"/>
      </xdr:nvSpPr>
      <xdr:spPr>
        <a:xfrm>
          <a:off x="22199600" y="98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89626</xdr:rowOff>
    </xdr:from>
    <xdr:to>
      <xdr:col>112</xdr:col>
      <xdr:colOff>38100</xdr:colOff>
      <xdr:row>59</xdr:row>
      <xdr:rowOff>19776</xdr:rowOff>
    </xdr:to>
    <xdr:sp macro="" textlink="">
      <xdr:nvSpPr>
        <xdr:cNvPr id="606" name="楕円 605"/>
        <xdr:cNvSpPr/>
      </xdr:nvSpPr>
      <xdr:spPr>
        <a:xfrm>
          <a:off x="2127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132262</xdr:rowOff>
    </xdr:from>
    <xdr:to>
      <xdr:col>116</xdr:col>
      <xdr:colOff>63500</xdr:colOff>
      <xdr:row>58</xdr:row>
      <xdr:rowOff>140426</xdr:rowOff>
    </xdr:to>
    <xdr:cxnSp macro="">
      <xdr:nvCxnSpPr>
        <xdr:cNvPr id="607" name="直線コネクタ 606"/>
        <xdr:cNvCxnSpPr/>
      </xdr:nvCxnSpPr>
      <xdr:spPr>
        <a:xfrm flipV="1">
          <a:off x="21323300" y="100763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53703</xdr:rowOff>
    </xdr:from>
    <xdr:to>
      <xdr:col>107</xdr:col>
      <xdr:colOff>101600</xdr:colOff>
      <xdr:row>58</xdr:row>
      <xdr:rowOff>155303</xdr:rowOff>
    </xdr:to>
    <xdr:sp macro="" textlink="">
      <xdr:nvSpPr>
        <xdr:cNvPr id="608" name="楕円 607"/>
        <xdr:cNvSpPr/>
      </xdr:nvSpPr>
      <xdr:spPr>
        <a:xfrm>
          <a:off x="20383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104503</xdr:rowOff>
    </xdr:from>
    <xdr:to>
      <xdr:col>111</xdr:col>
      <xdr:colOff>177800</xdr:colOff>
      <xdr:row>58</xdr:row>
      <xdr:rowOff>140426</xdr:rowOff>
    </xdr:to>
    <xdr:cxnSp macro="">
      <xdr:nvCxnSpPr>
        <xdr:cNvPr id="609" name="直線コネクタ 608"/>
        <xdr:cNvCxnSpPr/>
      </xdr:nvCxnSpPr>
      <xdr:spPr>
        <a:xfrm>
          <a:off x="20434300" y="100486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7983</xdr:rowOff>
    </xdr:from>
    <xdr:to>
      <xdr:col>102</xdr:col>
      <xdr:colOff>165100</xdr:colOff>
      <xdr:row>58</xdr:row>
      <xdr:rowOff>109583</xdr:rowOff>
    </xdr:to>
    <xdr:sp macro="" textlink="">
      <xdr:nvSpPr>
        <xdr:cNvPr id="610" name="楕円 609"/>
        <xdr:cNvSpPr/>
      </xdr:nvSpPr>
      <xdr:spPr>
        <a:xfrm>
          <a:off x="19494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58783</xdr:rowOff>
    </xdr:from>
    <xdr:to>
      <xdr:col>107</xdr:col>
      <xdr:colOff>50800</xdr:colOff>
      <xdr:row>58</xdr:row>
      <xdr:rowOff>104503</xdr:rowOff>
    </xdr:to>
    <xdr:cxnSp macro="">
      <xdr:nvCxnSpPr>
        <xdr:cNvPr id="611" name="直線コネクタ 610"/>
        <xdr:cNvCxnSpPr/>
      </xdr:nvCxnSpPr>
      <xdr:spPr>
        <a:xfrm>
          <a:off x="19545300" y="100028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29210</xdr:rowOff>
    </xdr:from>
    <xdr:to>
      <xdr:col>98</xdr:col>
      <xdr:colOff>38100</xdr:colOff>
      <xdr:row>58</xdr:row>
      <xdr:rowOff>130810</xdr:rowOff>
    </xdr:to>
    <xdr:sp macro="" textlink="">
      <xdr:nvSpPr>
        <xdr:cNvPr id="612" name="楕円 611"/>
        <xdr:cNvSpPr/>
      </xdr:nvSpPr>
      <xdr:spPr>
        <a:xfrm>
          <a:off x="18605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58783</xdr:rowOff>
    </xdr:from>
    <xdr:to>
      <xdr:col>102</xdr:col>
      <xdr:colOff>114300</xdr:colOff>
      <xdr:row>58</xdr:row>
      <xdr:rowOff>80010</xdr:rowOff>
    </xdr:to>
    <xdr:cxnSp macro="">
      <xdr:nvCxnSpPr>
        <xdr:cNvPr id="613" name="直線コネクタ 612"/>
        <xdr:cNvCxnSpPr/>
      </xdr:nvCxnSpPr>
      <xdr:spPr>
        <a:xfrm flipV="1">
          <a:off x="18656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36303</xdr:rowOff>
    </xdr:from>
    <xdr:ext cx="469744" cy="259045"/>
    <xdr:sp macro="" textlink="">
      <xdr:nvSpPr>
        <xdr:cNvPr id="618" name="n_1mainValue【学校施設】&#10;一人当たり面積"/>
        <xdr:cNvSpPr txBox="1"/>
      </xdr:nvSpPr>
      <xdr:spPr>
        <a:xfrm>
          <a:off x="21075727" y="9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380</xdr:rowOff>
    </xdr:from>
    <xdr:ext cx="469744" cy="259045"/>
    <xdr:sp macro="" textlink="">
      <xdr:nvSpPr>
        <xdr:cNvPr id="619" name="n_2mainValue【学校施設】&#10;一人当たり面積"/>
        <xdr:cNvSpPr txBox="1"/>
      </xdr:nvSpPr>
      <xdr:spPr>
        <a:xfrm>
          <a:off x="20199427" y="97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126110</xdr:rowOff>
    </xdr:from>
    <xdr:ext cx="469744" cy="259045"/>
    <xdr:sp macro="" textlink="">
      <xdr:nvSpPr>
        <xdr:cNvPr id="620" name="n_3mainValue【学校施設】&#10;一人当たり面積"/>
        <xdr:cNvSpPr txBox="1"/>
      </xdr:nvSpPr>
      <xdr:spPr>
        <a:xfrm>
          <a:off x="19310427" y="97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147337</xdr:rowOff>
    </xdr:from>
    <xdr:ext cx="469744" cy="259045"/>
    <xdr:sp macro="" textlink="">
      <xdr:nvSpPr>
        <xdr:cNvPr id="621" name="n_4mainValue【学校施設】&#10;一人当たり面積"/>
        <xdr:cNvSpPr txBox="1"/>
      </xdr:nvSpPr>
      <xdr:spPr>
        <a:xfrm>
          <a:off x="184214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63" name="楕円 662"/>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664" name="【児童館】&#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665" name="楕円 664"/>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49530</xdr:rowOff>
    </xdr:to>
    <xdr:cxnSp macro="">
      <xdr:nvCxnSpPr>
        <xdr:cNvPr id="666" name="直線コネクタ 665"/>
        <xdr:cNvCxnSpPr/>
      </xdr:nvCxnSpPr>
      <xdr:spPr>
        <a:xfrm>
          <a:off x="15481300" y="142406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67" name="楕円 666"/>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83</xdr:row>
      <xdr:rowOff>10342</xdr:rowOff>
    </xdr:to>
    <xdr:cxnSp macro="">
      <xdr:nvCxnSpPr>
        <xdr:cNvPr id="668" name="直線コネクタ 667"/>
        <xdr:cNvCxnSpPr/>
      </xdr:nvCxnSpPr>
      <xdr:spPr>
        <a:xfrm>
          <a:off x="14592300" y="142015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9" name="楕円 668"/>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142602</xdr:rowOff>
    </xdr:to>
    <xdr:cxnSp macro="">
      <xdr:nvCxnSpPr>
        <xdr:cNvPr id="670" name="直線コネクタ 669"/>
        <xdr:cNvCxnSpPr/>
      </xdr:nvCxnSpPr>
      <xdr:spPr>
        <a:xfrm>
          <a:off x="13703300" y="141623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11793</xdr:rowOff>
    </xdr:from>
    <xdr:to>
      <xdr:col>67</xdr:col>
      <xdr:colOff>101600</xdr:colOff>
      <xdr:row>82</xdr:row>
      <xdr:rowOff>113393</xdr:rowOff>
    </xdr:to>
    <xdr:sp macro="" textlink="">
      <xdr:nvSpPr>
        <xdr:cNvPr id="671" name="楕円 670"/>
        <xdr:cNvSpPr/>
      </xdr:nvSpPr>
      <xdr:spPr>
        <a:xfrm>
          <a:off x="12763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62593</xdr:rowOff>
    </xdr:from>
    <xdr:to>
      <xdr:col>71</xdr:col>
      <xdr:colOff>177800</xdr:colOff>
      <xdr:row>82</xdr:row>
      <xdr:rowOff>103414</xdr:rowOff>
    </xdr:to>
    <xdr:cxnSp macro="">
      <xdr:nvCxnSpPr>
        <xdr:cNvPr id="672" name="直線コネクタ 671"/>
        <xdr:cNvCxnSpPr/>
      </xdr:nvCxnSpPr>
      <xdr:spPr>
        <a:xfrm>
          <a:off x="12814300" y="141214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77669</xdr:rowOff>
    </xdr:from>
    <xdr:ext cx="405111" cy="259045"/>
    <xdr:sp macro="" textlink="">
      <xdr:nvSpPr>
        <xdr:cNvPr id="677" name="n_1mainValue【児童館】&#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678" name="n_2mainValue【児童館】&#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9" name="n_3mainValue【児童館】&#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680" name="n_4mainValue【児童館】&#10;有形固定資産減価償却率"/>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8" name="楕円 71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19"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0" name="楕円 71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1" name="直線コネクタ 720"/>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2" name="楕円 721"/>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23" name="直線コネクタ 722"/>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4" name="楕円 723"/>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5" name="直線コネクタ 724"/>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6" name="楕円 725"/>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7" name="直線コネクタ 726"/>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2"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3"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4"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5"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76" name="楕円 775"/>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116222</xdr:rowOff>
    </xdr:from>
    <xdr:ext cx="405111" cy="259045"/>
    <xdr:sp macro="" textlink="">
      <xdr:nvSpPr>
        <xdr:cNvPr id="777" name="【公民館】&#10;有形固定資産減価償却率該当値テキスト"/>
        <xdr:cNvSpPr txBox="1"/>
      </xdr:nvSpPr>
      <xdr:spPr>
        <a:xfrm>
          <a:off x="16357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97789</xdr:rowOff>
    </xdr:from>
    <xdr:to>
      <xdr:col>81</xdr:col>
      <xdr:colOff>101600</xdr:colOff>
      <xdr:row>104</xdr:row>
      <xdr:rowOff>27939</xdr:rowOff>
    </xdr:to>
    <xdr:sp macro="" textlink="">
      <xdr:nvSpPr>
        <xdr:cNvPr id="778" name="楕円 777"/>
        <xdr:cNvSpPr/>
      </xdr:nvSpPr>
      <xdr:spPr>
        <a:xfrm>
          <a:off x="1543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148589</xdr:rowOff>
    </xdr:from>
    <xdr:to>
      <xdr:col>85</xdr:col>
      <xdr:colOff>127000</xdr:colOff>
      <xdr:row>104</xdr:row>
      <xdr:rowOff>17145</xdr:rowOff>
    </xdr:to>
    <xdr:cxnSp macro="">
      <xdr:nvCxnSpPr>
        <xdr:cNvPr id="779" name="直線コネクタ 778"/>
        <xdr:cNvCxnSpPr/>
      </xdr:nvCxnSpPr>
      <xdr:spPr>
        <a:xfrm>
          <a:off x="15481300" y="17807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80" name="楕円 779"/>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103</xdr:row>
      <xdr:rowOff>148589</xdr:rowOff>
    </xdr:to>
    <xdr:cxnSp macro="">
      <xdr:nvCxnSpPr>
        <xdr:cNvPr id="781" name="直線コネクタ 780"/>
        <xdr:cNvCxnSpPr/>
      </xdr:nvCxnSpPr>
      <xdr:spPr>
        <a:xfrm>
          <a:off x="14592300" y="17788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2" name="楕円 781"/>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129539</xdr:rowOff>
    </xdr:to>
    <xdr:cxnSp macro="">
      <xdr:nvCxnSpPr>
        <xdr:cNvPr id="783" name="直線コネクタ 782"/>
        <xdr:cNvCxnSpPr/>
      </xdr:nvCxnSpPr>
      <xdr:spPr>
        <a:xfrm>
          <a:off x="13703300" y="17748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784" name="楕円 783"/>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89536</xdr:rowOff>
    </xdr:to>
    <xdr:cxnSp macro="">
      <xdr:nvCxnSpPr>
        <xdr:cNvPr id="785" name="直線コネクタ 784"/>
        <xdr:cNvCxnSpPr/>
      </xdr:nvCxnSpPr>
      <xdr:spPr>
        <a:xfrm>
          <a:off x="12814300" y="17708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44466</xdr:rowOff>
    </xdr:from>
    <xdr:ext cx="405111" cy="259045"/>
    <xdr:sp macro="" textlink="">
      <xdr:nvSpPr>
        <xdr:cNvPr id="790" name="n_1mainValue【公民館】&#10;有形固定資産減価償却率"/>
        <xdr:cNvSpPr txBox="1"/>
      </xdr:nvSpPr>
      <xdr:spPr>
        <a:xfrm>
          <a:off x="15266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91" name="n_2mainValue【公民館】&#10;有形固定資産減価償却率"/>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792" name="n_3mainValue【公民館】&#10;有形固定資産減価償却率"/>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93" name="n_4mainValue【公民館】&#10;有形固定資産減価償却率"/>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10161</xdr:rowOff>
    </xdr:from>
    <xdr:to>
      <xdr:col>116</xdr:col>
      <xdr:colOff>114300</xdr:colOff>
      <xdr:row>102</xdr:row>
      <xdr:rowOff>111761</xdr:rowOff>
    </xdr:to>
    <xdr:sp macro="" textlink="">
      <xdr:nvSpPr>
        <xdr:cNvPr id="833" name="楕円 832"/>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33038</xdr:rowOff>
    </xdr:from>
    <xdr:ext cx="469744" cy="259045"/>
    <xdr:sp macro="" textlink="">
      <xdr:nvSpPr>
        <xdr:cNvPr id="834" name="【公民館】&#10;一人当たり面積該当値テキスト"/>
        <xdr:cNvSpPr txBox="1"/>
      </xdr:nvSpPr>
      <xdr:spPr>
        <a:xfrm>
          <a:off x="22199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835" name="楕円 834"/>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60961</xdr:rowOff>
    </xdr:to>
    <xdr:cxnSp macro="">
      <xdr:nvCxnSpPr>
        <xdr:cNvPr id="836" name="直線コネクタ 835"/>
        <xdr:cNvCxnSpPr/>
      </xdr:nvCxnSpPr>
      <xdr:spPr>
        <a:xfrm>
          <a:off x="21323300" y="17518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143511</xdr:rowOff>
    </xdr:from>
    <xdr:to>
      <xdr:col>107</xdr:col>
      <xdr:colOff>101600</xdr:colOff>
      <xdr:row>102</xdr:row>
      <xdr:rowOff>73661</xdr:rowOff>
    </xdr:to>
    <xdr:sp macro="" textlink="">
      <xdr:nvSpPr>
        <xdr:cNvPr id="837" name="楕円 836"/>
        <xdr:cNvSpPr/>
      </xdr:nvSpPr>
      <xdr:spPr>
        <a:xfrm>
          <a:off x="20383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22861</xdr:rowOff>
    </xdr:from>
    <xdr:to>
      <xdr:col>111</xdr:col>
      <xdr:colOff>177800</xdr:colOff>
      <xdr:row>102</xdr:row>
      <xdr:rowOff>30480</xdr:rowOff>
    </xdr:to>
    <xdr:cxnSp macro="">
      <xdr:nvCxnSpPr>
        <xdr:cNvPr id="838" name="直線コネクタ 837"/>
        <xdr:cNvCxnSpPr/>
      </xdr:nvCxnSpPr>
      <xdr:spPr>
        <a:xfrm>
          <a:off x="20434300" y="1751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17780</xdr:rowOff>
    </xdr:from>
    <xdr:to>
      <xdr:col>102</xdr:col>
      <xdr:colOff>165100</xdr:colOff>
      <xdr:row>102</xdr:row>
      <xdr:rowOff>119380</xdr:rowOff>
    </xdr:to>
    <xdr:sp macro="" textlink="">
      <xdr:nvSpPr>
        <xdr:cNvPr id="839" name="楕円 838"/>
        <xdr:cNvSpPr/>
      </xdr:nvSpPr>
      <xdr:spPr>
        <a:xfrm>
          <a:off x="19494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22861</xdr:rowOff>
    </xdr:from>
    <xdr:to>
      <xdr:col>107</xdr:col>
      <xdr:colOff>50800</xdr:colOff>
      <xdr:row>102</xdr:row>
      <xdr:rowOff>68580</xdr:rowOff>
    </xdr:to>
    <xdr:cxnSp macro="">
      <xdr:nvCxnSpPr>
        <xdr:cNvPr id="840" name="直線コネクタ 839"/>
        <xdr:cNvCxnSpPr/>
      </xdr:nvCxnSpPr>
      <xdr:spPr>
        <a:xfrm flipV="1">
          <a:off x="19545300" y="17510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120650</xdr:rowOff>
    </xdr:from>
    <xdr:to>
      <xdr:col>98</xdr:col>
      <xdr:colOff>38100</xdr:colOff>
      <xdr:row>102</xdr:row>
      <xdr:rowOff>50800</xdr:rowOff>
    </xdr:to>
    <xdr:sp macro="" textlink="">
      <xdr:nvSpPr>
        <xdr:cNvPr id="841" name="楕円 840"/>
        <xdr:cNvSpPr/>
      </xdr:nvSpPr>
      <xdr:spPr>
        <a:xfrm>
          <a:off x="18605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0</xdr:rowOff>
    </xdr:from>
    <xdr:to>
      <xdr:col>102</xdr:col>
      <xdr:colOff>114300</xdr:colOff>
      <xdr:row>102</xdr:row>
      <xdr:rowOff>68580</xdr:rowOff>
    </xdr:to>
    <xdr:cxnSp macro="">
      <xdr:nvCxnSpPr>
        <xdr:cNvPr id="842" name="直線コネクタ 841"/>
        <xdr:cNvCxnSpPr/>
      </xdr:nvCxnSpPr>
      <xdr:spPr>
        <a:xfrm>
          <a:off x="18656300" y="17487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847" name="n_1mainValue【公民館】&#10;一人当たり面積"/>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90188</xdr:rowOff>
    </xdr:from>
    <xdr:ext cx="469744" cy="259045"/>
    <xdr:sp macro="" textlink="">
      <xdr:nvSpPr>
        <xdr:cNvPr id="848" name="n_2mainValue【公民館】&#10;一人当たり面積"/>
        <xdr:cNvSpPr txBox="1"/>
      </xdr:nvSpPr>
      <xdr:spPr>
        <a:xfrm>
          <a:off x="20199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135907</xdr:rowOff>
    </xdr:from>
    <xdr:ext cx="469744" cy="259045"/>
    <xdr:sp macro="" textlink="">
      <xdr:nvSpPr>
        <xdr:cNvPr id="849" name="n_3mainValue【公民館】&#10;一人当たり面積"/>
        <xdr:cNvSpPr txBox="1"/>
      </xdr:nvSpPr>
      <xdr:spPr>
        <a:xfrm>
          <a:off x="19310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67327</xdr:rowOff>
    </xdr:from>
    <xdr:ext cx="469744" cy="259045"/>
    <xdr:sp macro="" textlink="">
      <xdr:nvSpPr>
        <xdr:cNvPr id="850" name="n_4mainValue【公民館】&#10;一人当たり面積"/>
        <xdr:cNvSpPr txBox="1"/>
      </xdr:nvSpPr>
      <xdr:spPr>
        <a:xfrm>
          <a:off x="18421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内平均値と比較すると、「道路」及び「学校施設」は老朽化度合いが低いものの、「認定こども園・幼稚園・保育」及び「橋りょう・トンネル」の老朽化度合いが高くなっている。</a:t>
          </a:r>
        </a:p>
        <a:p>
          <a:r>
            <a:rPr kumimoji="1" lang="ja-JP" altLang="en-US" sz="1300">
              <a:latin typeface="ＭＳ Ｐゴシック" panose="020B0600070205080204" pitchFamily="50" charset="-128"/>
              <a:ea typeface="ＭＳ Ｐゴシック" panose="020B0600070205080204" pitchFamily="50" charset="-128"/>
            </a:rPr>
            <a:t>減価償却率が</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と特に老朽化が進んでいる保育所については、</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年度に「公立保育所個別施設方針」を策定し、個別の施設ごとに築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年に達する時期を目安に、利用圏域内の保育需要推計や民間事業者が設置する施設の状況などを踏まえて、統廃合も含めた今後の在り方を検討することとしている。</a:t>
          </a:r>
        </a:p>
        <a:p>
          <a:r>
            <a:rPr kumimoji="1" lang="ja-JP" altLang="en-US" sz="1300">
              <a:latin typeface="ＭＳ Ｐゴシック" panose="020B0600070205080204" pitchFamily="50" charset="-128"/>
              <a:ea typeface="ＭＳ Ｐゴシック" panose="020B0600070205080204" pitchFamily="50" charset="-128"/>
            </a:rPr>
            <a:t>本市では、「公共施設等総合管理計画」に定めた目標を実現していくため、平成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施設類型ごとの具体的方針となる「公共施設等総合管理計画個別計画」を策定し、公共施設などの老朽化対策に取り組んでいるところであるが、引き続き、少子化・人口減少の進行に伴う需要の変化を見据え、中長期的な視点に立った施設マネジメント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4" name="【図書館】&#10;有形固定資産減価償却率該当値テキスト"/>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9525</xdr:rowOff>
    </xdr:to>
    <xdr:cxnSp macro="">
      <xdr:nvCxnSpPr>
        <xdr:cNvPr id="76" name="直線コネクタ 75"/>
        <xdr:cNvCxnSpPr/>
      </xdr:nvCxnSpPr>
      <xdr:spPr>
        <a:xfrm>
          <a:off x="3797300" y="6478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135255</xdr:rowOff>
    </xdr:to>
    <xdr:cxnSp macro="">
      <xdr:nvCxnSpPr>
        <xdr:cNvPr id="78" name="直線コネクタ 77"/>
        <xdr:cNvCxnSpPr/>
      </xdr:nvCxnSpPr>
      <xdr:spPr>
        <a:xfrm>
          <a:off x="2908300" y="644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97155</xdr:rowOff>
    </xdr:to>
    <xdr:cxnSp macro="">
      <xdr:nvCxnSpPr>
        <xdr:cNvPr id="80" name="直線コネクタ 79"/>
        <xdr:cNvCxnSpPr/>
      </xdr:nvCxnSpPr>
      <xdr:spPr>
        <a:xfrm>
          <a:off x="2019300" y="6396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53340</xdr:rowOff>
    </xdr:to>
    <xdr:cxnSp macro="">
      <xdr:nvCxnSpPr>
        <xdr:cNvPr id="82" name="直線コネクタ 81"/>
        <xdr:cNvCxnSpPr/>
      </xdr:nvCxnSpPr>
      <xdr:spPr>
        <a:xfrm>
          <a:off x="1130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5732</xdr:rowOff>
    </xdr:from>
    <xdr:ext cx="405111" cy="259045"/>
    <xdr:sp macro="" textlink="">
      <xdr:nvSpPr>
        <xdr:cNvPr id="87" name="n_1mainValue【図書館】&#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8" name="n_2mainValue【図書館】&#10;有形固定資産減価償却率"/>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9" name="n_3main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90" name="n_4mainValue【図書館】&#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8" name="楕円 127"/>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29" name="【図書館】&#10;一人当たり面積該当値テキスト"/>
        <xdr:cNvSpPr txBox="1"/>
      </xdr:nvSpPr>
      <xdr:spPr>
        <a:xfrm>
          <a:off x="10515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0" name="楕円 129"/>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167640</xdr:rowOff>
    </xdr:to>
    <xdr:cxnSp macro="">
      <xdr:nvCxnSpPr>
        <xdr:cNvPr id="131" name="直線コネクタ 130"/>
        <xdr:cNvCxnSpPr/>
      </xdr:nvCxnSpPr>
      <xdr:spPr>
        <a:xfrm flipV="1">
          <a:off x="9639300" y="631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3" name="直線コネクタ 132"/>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4" name="楕円 133"/>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37</xdr:row>
      <xdr:rowOff>19050</xdr:rowOff>
    </xdr:to>
    <xdr:cxnSp macro="">
      <xdr:nvCxnSpPr>
        <xdr:cNvPr id="135" name="直線コネクタ 134"/>
        <xdr:cNvCxnSpPr/>
      </xdr:nvCxnSpPr>
      <xdr:spPr>
        <a:xfrm flipV="1">
          <a:off x="7861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6" name="楕円 135"/>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37" name="直線コネクタ 136"/>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2"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3"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4"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5"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86" name="楕円 185"/>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87" name="【体育館・プール】&#10;有形固定資産減価償却率該当値テキスト"/>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88" name="楕円 187"/>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72390</xdr:rowOff>
    </xdr:to>
    <xdr:cxnSp macro="">
      <xdr:nvCxnSpPr>
        <xdr:cNvPr id="189" name="直線コネクタ 188"/>
        <xdr:cNvCxnSpPr/>
      </xdr:nvCxnSpPr>
      <xdr:spPr>
        <a:xfrm>
          <a:off x="3797300" y="99536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90" name="楕円 189"/>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58</xdr:row>
      <xdr:rowOff>9525</xdr:rowOff>
    </xdr:to>
    <xdr:cxnSp macro="">
      <xdr:nvCxnSpPr>
        <xdr:cNvPr id="191" name="直線コネクタ 190"/>
        <xdr:cNvCxnSpPr/>
      </xdr:nvCxnSpPr>
      <xdr:spPr>
        <a:xfrm>
          <a:off x="2908300" y="98926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92" name="楕円 191"/>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64770</xdr:rowOff>
    </xdr:from>
    <xdr:to>
      <xdr:col>15</xdr:col>
      <xdr:colOff>50800</xdr:colOff>
      <xdr:row>57</xdr:row>
      <xdr:rowOff>120015</xdr:rowOff>
    </xdr:to>
    <xdr:cxnSp macro="">
      <xdr:nvCxnSpPr>
        <xdr:cNvPr id="193" name="直線コネクタ 192"/>
        <xdr:cNvCxnSpPr/>
      </xdr:nvCxnSpPr>
      <xdr:spPr>
        <a:xfrm>
          <a:off x="2019300" y="98374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128270</xdr:rowOff>
    </xdr:from>
    <xdr:to>
      <xdr:col>6</xdr:col>
      <xdr:colOff>38100</xdr:colOff>
      <xdr:row>57</xdr:row>
      <xdr:rowOff>58420</xdr:rowOff>
    </xdr:to>
    <xdr:sp macro="" textlink="">
      <xdr:nvSpPr>
        <xdr:cNvPr id="194" name="楕円 193"/>
        <xdr:cNvSpPr/>
      </xdr:nvSpPr>
      <xdr:spPr>
        <a:xfrm>
          <a:off x="107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xdr:rowOff>
    </xdr:from>
    <xdr:to>
      <xdr:col>10</xdr:col>
      <xdr:colOff>114300</xdr:colOff>
      <xdr:row>57</xdr:row>
      <xdr:rowOff>64770</xdr:rowOff>
    </xdr:to>
    <xdr:cxnSp macro="">
      <xdr:nvCxnSpPr>
        <xdr:cNvPr id="195" name="直線コネクタ 194"/>
        <xdr:cNvCxnSpPr/>
      </xdr:nvCxnSpPr>
      <xdr:spPr>
        <a:xfrm>
          <a:off x="1130300" y="9780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200" name="n_1mainValue【体育館・プール】&#10;有形固定資産減価償却率"/>
        <xdr:cNvSpPr txBox="1"/>
      </xdr:nvSpPr>
      <xdr:spPr>
        <a:xfrm>
          <a:off x="3582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201" name="n_2mainValue【体育館・プール】&#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132097</xdr:rowOff>
    </xdr:from>
    <xdr:ext cx="405111" cy="259045"/>
    <xdr:sp macro="" textlink="">
      <xdr:nvSpPr>
        <xdr:cNvPr id="202" name="n_3mainValue【体育館・プール】&#10;有形固定資産減価償却率"/>
        <xdr:cNvSpPr txBox="1"/>
      </xdr:nvSpPr>
      <xdr:spPr>
        <a:xfrm>
          <a:off x="1816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74947</xdr:rowOff>
    </xdr:from>
    <xdr:ext cx="405111" cy="259045"/>
    <xdr:sp macro="" textlink="">
      <xdr:nvSpPr>
        <xdr:cNvPr id="203" name="n_4mainValue【体育館・プール】&#10;有形固定資産減価償却率"/>
        <xdr:cNvSpPr txBox="1"/>
      </xdr:nvSpPr>
      <xdr:spPr>
        <a:xfrm>
          <a:off x="927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22352</xdr:rowOff>
    </xdr:from>
    <xdr:to>
      <xdr:col>55</xdr:col>
      <xdr:colOff>50800</xdr:colOff>
      <xdr:row>62</xdr:row>
      <xdr:rowOff>123952</xdr:rowOff>
    </xdr:to>
    <xdr:sp macro="" textlink="">
      <xdr:nvSpPr>
        <xdr:cNvPr id="241" name="楕円 240"/>
        <xdr:cNvSpPr/>
      </xdr:nvSpPr>
      <xdr:spPr>
        <a:xfrm>
          <a:off x="10426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45229</xdr:rowOff>
    </xdr:from>
    <xdr:ext cx="469744" cy="259045"/>
    <xdr:sp macro="" textlink="">
      <xdr:nvSpPr>
        <xdr:cNvPr id="242" name="【体育館・プール】&#10;一人当たり面積該当値テキスト"/>
        <xdr:cNvSpPr txBox="1"/>
      </xdr:nvSpPr>
      <xdr:spPr>
        <a:xfrm>
          <a:off x="10515600"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43" name="楕円 242"/>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73152</xdr:rowOff>
    </xdr:from>
    <xdr:to>
      <xdr:col>55</xdr:col>
      <xdr:colOff>0</xdr:colOff>
      <xdr:row>62</xdr:row>
      <xdr:rowOff>73152</xdr:rowOff>
    </xdr:to>
    <xdr:cxnSp macro="">
      <xdr:nvCxnSpPr>
        <xdr:cNvPr id="244" name="直線コネクタ 243"/>
        <xdr:cNvCxnSpPr/>
      </xdr:nvCxnSpPr>
      <xdr:spPr>
        <a:xfrm>
          <a:off x="9639300" y="1070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45" name="楕円 244"/>
        <xdr:cNvSpPr/>
      </xdr:nvSpPr>
      <xdr:spPr>
        <a:xfrm>
          <a:off x="8699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73152</xdr:rowOff>
    </xdr:from>
    <xdr:to>
      <xdr:col>50</xdr:col>
      <xdr:colOff>114300</xdr:colOff>
      <xdr:row>62</xdr:row>
      <xdr:rowOff>75438</xdr:rowOff>
    </xdr:to>
    <xdr:cxnSp macro="">
      <xdr:nvCxnSpPr>
        <xdr:cNvPr id="246" name="直線コネクタ 245"/>
        <xdr:cNvCxnSpPr/>
      </xdr:nvCxnSpPr>
      <xdr:spPr>
        <a:xfrm flipV="1">
          <a:off x="8750300" y="107030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24638</xdr:rowOff>
    </xdr:from>
    <xdr:to>
      <xdr:col>41</xdr:col>
      <xdr:colOff>101600</xdr:colOff>
      <xdr:row>62</xdr:row>
      <xdr:rowOff>126238</xdr:rowOff>
    </xdr:to>
    <xdr:sp macro="" textlink="">
      <xdr:nvSpPr>
        <xdr:cNvPr id="247" name="楕円 246"/>
        <xdr:cNvSpPr/>
      </xdr:nvSpPr>
      <xdr:spPr>
        <a:xfrm>
          <a:off x="7810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75438</xdr:rowOff>
    </xdr:from>
    <xdr:to>
      <xdr:col>45</xdr:col>
      <xdr:colOff>177800</xdr:colOff>
      <xdr:row>62</xdr:row>
      <xdr:rowOff>75438</xdr:rowOff>
    </xdr:to>
    <xdr:cxnSp macro="">
      <xdr:nvCxnSpPr>
        <xdr:cNvPr id="248" name="直線コネクタ 247"/>
        <xdr:cNvCxnSpPr/>
      </xdr:nvCxnSpPr>
      <xdr:spPr>
        <a:xfrm>
          <a:off x="7861300" y="1070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26924</xdr:rowOff>
    </xdr:from>
    <xdr:to>
      <xdr:col>36</xdr:col>
      <xdr:colOff>165100</xdr:colOff>
      <xdr:row>62</xdr:row>
      <xdr:rowOff>128524</xdr:rowOff>
    </xdr:to>
    <xdr:sp macro="" textlink="">
      <xdr:nvSpPr>
        <xdr:cNvPr id="249" name="楕円 248"/>
        <xdr:cNvSpPr/>
      </xdr:nvSpPr>
      <xdr:spPr>
        <a:xfrm>
          <a:off x="6921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75438</xdr:rowOff>
    </xdr:from>
    <xdr:to>
      <xdr:col>41</xdr:col>
      <xdr:colOff>50800</xdr:colOff>
      <xdr:row>62</xdr:row>
      <xdr:rowOff>77724</xdr:rowOff>
    </xdr:to>
    <xdr:cxnSp macro="">
      <xdr:nvCxnSpPr>
        <xdr:cNvPr id="250" name="直線コネクタ 249"/>
        <xdr:cNvCxnSpPr/>
      </xdr:nvCxnSpPr>
      <xdr:spPr>
        <a:xfrm flipV="1">
          <a:off x="6972300" y="1070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140479</xdr:rowOff>
    </xdr:from>
    <xdr:ext cx="469744" cy="259045"/>
    <xdr:sp macro="" textlink="">
      <xdr:nvSpPr>
        <xdr:cNvPr id="255" name="n_1mainValue【体育館・プール】&#10;一人当たり面積"/>
        <xdr:cNvSpPr txBox="1"/>
      </xdr:nvSpPr>
      <xdr:spPr>
        <a:xfrm>
          <a:off x="93917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56" name="n_2mainValue【体育館・プール】&#10;一人当たり面積"/>
        <xdr:cNvSpPr txBox="1"/>
      </xdr:nvSpPr>
      <xdr:spPr>
        <a:xfrm>
          <a:off x="8515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57" name="n_3mainValue【体育館・プール】&#10;一人当たり面積"/>
        <xdr:cNvSpPr txBox="1"/>
      </xdr:nvSpPr>
      <xdr:spPr>
        <a:xfrm>
          <a:off x="7626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119651</xdr:rowOff>
    </xdr:from>
    <xdr:ext cx="469744" cy="259045"/>
    <xdr:sp macro="" textlink="">
      <xdr:nvSpPr>
        <xdr:cNvPr id="258" name="n_4mainValue【体育館・プール】&#10;一人当たり面積"/>
        <xdr:cNvSpPr txBox="1"/>
      </xdr:nvSpPr>
      <xdr:spPr>
        <a:xfrm>
          <a:off x="6737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7" name="楕円 296"/>
        <xdr:cNvSpPr/>
      </xdr:nvSpPr>
      <xdr:spPr>
        <a:xfrm>
          <a:off x="4584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66312</xdr:rowOff>
    </xdr:from>
    <xdr:ext cx="405111" cy="259045"/>
    <xdr:sp macro="" textlink="">
      <xdr:nvSpPr>
        <xdr:cNvPr id="298" name="【福祉施設】&#10;有形固定資産減価償却率該当値テキスト"/>
        <xdr:cNvSpPr txBox="1"/>
      </xdr:nvSpPr>
      <xdr:spPr>
        <a:xfrm>
          <a:off x="4673600"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299" name="楕円 298"/>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138685</xdr:rowOff>
    </xdr:to>
    <xdr:cxnSp macro="">
      <xdr:nvCxnSpPr>
        <xdr:cNvPr id="300" name="直線コネクタ 299"/>
        <xdr:cNvCxnSpPr/>
      </xdr:nvCxnSpPr>
      <xdr:spPr>
        <a:xfrm>
          <a:off x="3797300" y="1381582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1" name="楕円 300"/>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99822</xdr:rowOff>
    </xdr:to>
    <xdr:cxnSp macro="">
      <xdr:nvCxnSpPr>
        <xdr:cNvPr id="302" name="直線コネクタ 301"/>
        <xdr:cNvCxnSpPr/>
      </xdr:nvCxnSpPr>
      <xdr:spPr>
        <a:xfrm>
          <a:off x="2908300" y="13765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126746</xdr:rowOff>
    </xdr:from>
    <xdr:to>
      <xdr:col>10</xdr:col>
      <xdr:colOff>165100</xdr:colOff>
      <xdr:row>80</xdr:row>
      <xdr:rowOff>56896</xdr:rowOff>
    </xdr:to>
    <xdr:sp macro="" textlink="">
      <xdr:nvSpPr>
        <xdr:cNvPr id="303" name="楕円 302"/>
        <xdr:cNvSpPr/>
      </xdr:nvSpPr>
      <xdr:spPr>
        <a:xfrm>
          <a:off x="196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xdr:rowOff>
    </xdr:from>
    <xdr:to>
      <xdr:col>15</xdr:col>
      <xdr:colOff>50800</xdr:colOff>
      <xdr:row>80</xdr:row>
      <xdr:rowOff>49530</xdr:rowOff>
    </xdr:to>
    <xdr:cxnSp macro="">
      <xdr:nvCxnSpPr>
        <xdr:cNvPr id="304" name="直線コネクタ 303"/>
        <xdr:cNvCxnSpPr/>
      </xdr:nvCxnSpPr>
      <xdr:spPr>
        <a:xfrm>
          <a:off x="2019300" y="137220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76454</xdr:rowOff>
    </xdr:from>
    <xdr:to>
      <xdr:col>6</xdr:col>
      <xdr:colOff>38100</xdr:colOff>
      <xdr:row>80</xdr:row>
      <xdr:rowOff>6604</xdr:rowOff>
    </xdr:to>
    <xdr:sp macro="" textlink="">
      <xdr:nvSpPr>
        <xdr:cNvPr id="305" name="楕円 304"/>
        <xdr:cNvSpPr/>
      </xdr:nvSpPr>
      <xdr:spPr>
        <a:xfrm>
          <a:off x="1079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127254</xdr:rowOff>
    </xdr:from>
    <xdr:to>
      <xdr:col>10</xdr:col>
      <xdr:colOff>114300</xdr:colOff>
      <xdr:row>80</xdr:row>
      <xdr:rowOff>6096</xdr:rowOff>
    </xdr:to>
    <xdr:cxnSp macro="">
      <xdr:nvCxnSpPr>
        <xdr:cNvPr id="306" name="直線コネクタ 305"/>
        <xdr:cNvCxnSpPr/>
      </xdr:nvCxnSpPr>
      <xdr:spPr>
        <a:xfrm>
          <a:off x="1130300" y="13671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11" name="n_1mainValue【福祉施設】&#10;有形固定資産減価償却率"/>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2" name="n_2mainValue【福祉施設】&#10;有形固定資産減価償却率"/>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48023</xdr:rowOff>
    </xdr:from>
    <xdr:ext cx="405111" cy="259045"/>
    <xdr:sp macro="" textlink="">
      <xdr:nvSpPr>
        <xdr:cNvPr id="313" name="n_3mainValue【福祉施設】&#10;有形固定資産減価償却率"/>
        <xdr:cNvSpPr txBox="1"/>
      </xdr:nvSpPr>
      <xdr:spPr>
        <a:xfrm>
          <a:off x="1816744" y="1376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169181</xdr:rowOff>
    </xdr:from>
    <xdr:ext cx="405111" cy="259045"/>
    <xdr:sp macro="" textlink="">
      <xdr:nvSpPr>
        <xdr:cNvPr id="314" name="n_4mainValue【福祉施設】&#10;有形固定資産減価償却率"/>
        <xdr:cNvSpPr txBox="1"/>
      </xdr:nvSpPr>
      <xdr:spPr>
        <a:xfrm>
          <a:off x="927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6" name="楕円 355"/>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7" name="【福祉施設】&#10;一人当たり面積該当値テキスト"/>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119743</xdr:rowOff>
    </xdr:to>
    <xdr:cxnSp macro="">
      <xdr:nvCxnSpPr>
        <xdr:cNvPr id="359" name="直線コネクタ 358"/>
        <xdr:cNvCxnSpPr/>
      </xdr:nvCxnSpPr>
      <xdr:spPr>
        <a:xfrm flipV="1">
          <a:off x="9639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0" name="楕円 359"/>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119743</xdr:rowOff>
    </xdr:to>
    <xdr:cxnSp macro="">
      <xdr:nvCxnSpPr>
        <xdr:cNvPr id="361" name="直線コネクタ 360"/>
        <xdr:cNvCxnSpPr/>
      </xdr:nvCxnSpPr>
      <xdr:spPr>
        <a:xfrm>
          <a:off x="8750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2" name="楕円 361"/>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119743</xdr:rowOff>
    </xdr:to>
    <xdr:cxnSp macro="">
      <xdr:nvCxnSpPr>
        <xdr:cNvPr id="363" name="直線コネクタ 362"/>
        <xdr:cNvCxnSpPr/>
      </xdr:nvCxnSpPr>
      <xdr:spPr>
        <a:xfrm>
          <a:off x="7861300" y="144780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64" name="楕円 363"/>
        <xdr:cNvSpPr/>
      </xdr:nvSpPr>
      <xdr:spPr>
        <a:xfrm>
          <a:off x="692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87086</xdr:rowOff>
    </xdr:to>
    <xdr:cxnSp macro="">
      <xdr:nvCxnSpPr>
        <xdr:cNvPr id="365" name="直線コネクタ 364"/>
        <xdr:cNvCxnSpPr/>
      </xdr:nvCxnSpPr>
      <xdr:spPr>
        <a:xfrm flipV="1">
          <a:off x="6972300" y="14478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1" name="n_2mainValue【福祉施設】&#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2" name="n_3mainValue【福祉施設】&#10;一人当たり面積"/>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73" name="n_4mainValue【福祉施設】&#10;一人当たり面積"/>
        <xdr:cNvSpPr txBox="1"/>
      </xdr:nvSpPr>
      <xdr:spPr>
        <a:xfrm>
          <a:off x="6737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414" name="楕円 413"/>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415" name="【市民会館】&#10;有形固定資産減価償却率該当値テキスト"/>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416" name="楕円 415"/>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72389</xdr:rowOff>
    </xdr:to>
    <xdr:cxnSp macro="">
      <xdr:nvCxnSpPr>
        <xdr:cNvPr id="417" name="直線コネクタ 416"/>
        <xdr:cNvCxnSpPr/>
      </xdr:nvCxnSpPr>
      <xdr:spPr>
        <a:xfrm>
          <a:off x="3797300" y="180460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18" name="楕円 417"/>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43814</xdr:rowOff>
    </xdr:to>
    <xdr:cxnSp macro="">
      <xdr:nvCxnSpPr>
        <xdr:cNvPr id="419" name="直線コネクタ 418"/>
        <xdr:cNvCxnSpPr/>
      </xdr:nvCxnSpPr>
      <xdr:spPr>
        <a:xfrm>
          <a:off x="2908300" y="18009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20" name="楕円 419"/>
        <xdr:cNvSpPr/>
      </xdr:nvSpPr>
      <xdr:spPr>
        <a:xfrm>
          <a:off x="196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105</xdr:row>
      <xdr:rowOff>7620</xdr:rowOff>
    </xdr:to>
    <xdr:cxnSp macro="">
      <xdr:nvCxnSpPr>
        <xdr:cNvPr id="421" name="直線コネクタ 420"/>
        <xdr:cNvCxnSpPr/>
      </xdr:nvCxnSpPr>
      <xdr:spPr>
        <a:xfrm>
          <a:off x="2019300" y="1796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90170</xdr:rowOff>
    </xdr:from>
    <xdr:to>
      <xdr:col>6</xdr:col>
      <xdr:colOff>38100</xdr:colOff>
      <xdr:row>105</xdr:row>
      <xdr:rowOff>20320</xdr:rowOff>
    </xdr:to>
    <xdr:sp macro="" textlink="">
      <xdr:nvSpPr>
        <xdr:cNvPr id="422" name="楕円 421"/>
        <xdr:cNvSpPr/>
      </xdr:nvSpPr>
      <xdr:spPr>
        <a:xfrm>
          <a:off x="1079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137161</xdr:rowOff>
    </xdr:from>
    <xdr:to>
      <xdr:col>10</xdr:col>
      <xdr:colOff>114300</xdr:colOff>
      <xdr:row>104</xdr:row>
      <xdr:rowOff>140970</xdr:rowOff>
    </xdr:to>
    <xdr:cxnSp macro="">
      <xdr:nvCxnSpPr>
        <xdr:cNvPr id="423" name="直線コネクタ 422"/>
        <xdr:cNvCxnSpPr/>
      </xdr:nvCxnSpPr>
      <xdr:spPr>
        <a:xfrm flipV="1">
          <a:off x="1130300" y="17967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428" name="n_1main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29" name="n_2mainValue【市民会館】&#10;有形固定資産減価償却率"/>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30" name="n_3mainValue【市民会館】&#10;有形固定資産減価償却率"/>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11447</xdr:rowOff>
    </xdr:from>
    <xdr:ext cx="405111" cy="259045"/>
    <xdr:sp macro="" textlink="">
      <xdr:nvSpPr>
        <xdr:cNvPr id="431" name="n_4mainValue【市民会館】&#10;有形固定資産減価償却率"/>
        <xdr:cNvSpPr txBox="1"/>
      </xdr:nvSpPr>
      <xdr:spPr>
        <a:xfrm>
          <a:off x="927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53975</xdr:rowOff>
    </xdr:from>
    <xdr:to>
      <xdr:col>55</xdr:col>
      <xdr:colOff>50800</xdr:colOff>
      <xdr:row>105</xdr:row>
      <xdr:rowOff>155575</xdr:rowOff>
    </xdr:to>
    <xdr:sp macro="" textlink="">
      <xdr:nvSpPr>
        <xdr:cNvPr id="467" name="楕円 466"/>
        <xdr:cNvSpPr/>
      </xdr:nvSpPr>
      <xdr:spPr>
        <a:xfrm>
          <a:off x="10426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32402</xdr:rowOff>
    </xdr:from>
    <xdr:ext cx="469744" cy="259045"/>
    <xdr:sp macro="" textlink="">
      <xdr:nvSpPr>
        <xdr:cNvPr id="468" name="【市民会館】&#10;一人当たり面積該当値テキスト"/>
        <xdr:cNvSpPr txBox="1"/>
      </xdr:nvSpPr>
      <xdr:spPr>
        <a:xfrm>
          <a:off x="10515600" y="180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53975</xdr:rowOff>
    </xdr:from>
    <xdr:to>
      <xdr:col>50</xdr:col>
      <xdr:colOff>165100</xdr:colOff>
      <xdr:row>105</xdr:row>
      <xdr:rowOff>155575</xdr:rowOff>
    </xdr:to>
    <xdr:sp macro="" textlink="">
      <xdr:nvSpPr>
        <xdr:cNvPr id="469" name="楕円 468"/>
        <xdr:cNvSpPr/>
      </xdr:nvSpPr>
      <xdr:spPr>
        <a:xfrm>
          <a:off x="9588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104775</xdr:rowOff>
    </xdr:from>
    <xdr:to>
      <xdr:col>55</xdr:col>
      <xdr:colOff>0</xdr:colOff>
      <xdr:row>105</xdr:row>
      <xdr:rowOff>104775</xdr:rowOff>
    </xdr:to>
    <xdr:cxnSp macro="">
      <xdr:nvCxnSpPr>
        <xdr:cNvPr id="470" name="直線コネクタ 469"/>
        <xdr:cNvCxnSpPr/>
      </xdr:nvCxnSpPr>
      <xdr:spPr>
        <a:xfrm>
          <a:off x="9639300" y="18107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71" name="楕円 470"/>
        <xdr:cNvSpPr/>
      </xdr:nvSpPr>
      <xdr:spPr>
        <a:xfrm>
          <a:off x="869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104775</xdr:rowOff>
    </xdr:from>
    <xdr:to>
      <xdr:col>50</xdr:col>
      <xdr:colOff>114300</xdr:colOff>
      <xdr:row>105</xdr:row>
      <xdr:rowOff>110489</xdr:rowOff>
    </xdr:to>
    <xdr:cxnSp macro="">
      <xdr:nvCxnSpPr>
        <xdr:cNvPr id="472" name="直線コネクタ 471"/>
        <xdr:cNvCxnSpPr/>
      </xdr:nvCxnSpPr>
      <xdr:spPr>
        <a:xfrm flipV="1">
          <a:off x="8750300" y="181070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48261</xdr:rowOff>
    </xdr:from>
    <xdr:to>
      <xdr:col>41</xdr:col>
      <xdr:colOff>101600</xdr:colOff>
      <xdr:row>101</xdr:row>
      <xdr:rowOff>149861</xdr:rowOff>
    </xdr:to>
    <xdr:sp macro="" textlink="">
      <xdr:nvSpPr>
        <xdr:cNvPr id="473" name="楕円 472"/>
        <xdr:cNvSpPr/>
      </xdr:nvSpPr>
      <xdr:spPr>
        <a:xfrm>
          <a:off x="781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99061</xdr:rowOff>
    </xdr:from>
    <xdr:to>
      <xdr:col>45</xdr:col>
      <xdr:colOff>177800</xdr:colOff>
      <xdr:row>105</xdr:row>
      <xdr:rowOff>110489</xdr:rowOff>
    </xdr:to>
    <xdr:cxnSp macro="">
      <xdr:nvCxnSpPr>
        <xdr:cNvPr id="474" name="直線コネクタ 473"/>
        <xdr:cNvCxnSpPr/>
      </xdr:nvCxnSpPr>
      <xdr:spPr>
        <a:xfrm>
          <a:off x="7861300" y="17415511"/>
          <a:ext cx="889000" cy="6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53975</xdr:rowOff>
    </xdr:from>
    <xdr:to>
      <xdr:col>36</xdr:col>
      <xdr:colOff>165100</xdr:colOff>
      <xdr:row>101</xdr:row>
      <xdr:rowOff>155575</xdr:rowOff>
    </xdr:to>
    <xdr:sp macro="" textlink="">
      <xdr:nvSpPr>
        <xdr:cNvPr id="475" name="楕円 474"/>
        <xdr:cNvSpPr/>
      </xdr:nvSpPr>
      <xdr:spPr>
        <a:xfrm>
          <a:off x="6921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99061</xdr:rowOff>
    </xdr:from>
    <xdr:to>
      <xdr:col>41</xdr:col>
      <xdr:colOff>50800</xdr:colOff>
      <xdr:row>101</xdr:row>
      <xdr:rowOff>104775</xdr:rowOff>
    </xdr:to>
    <xdr:cxnSp macro="">
      <xdr:nvCxnSpPr>
        <xdr:cNvPr id="476" name="直線コネクタ 475"/>
        <xdr:cNvCxnSpPr/>
      </xdr:nvCxnSpPr>
      <xdr:spPr>
        <a:xfrm flipV="1">
          <a:off x="6972300" y="17415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146702</xdr:rowOff>
    </xdr:from>
    <xdr:ext cx="469744" cy="259045"/>
    <xdr:sp macro="" textlink="">
      <xdr:nvSpPr>
        <xdr:cNvPr id="481" name="n_1mainValue【市民会館】&#10;一人当たり面積"/>
        <xdr:cNvSpPr txBox="1"/>
      </xdr:nvSpPr>
      <xdr:spPr>
        <a:xfrm>
          <a:off x="9391727"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2" name="n_2mainValue【市民会館】&#10;一人当たり面積"/>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166388</xdr:rowOff>
    </xdr:from>
    <xdr:ext cx="469744" cy="259045"/>
    <xdr:sp macro="" textlink="">
      <xdr:nvSpPr>
        <xdr:cNvPr id="483" name="n_3mainValue【市民会館】&#10;一人当たり面積"/>
        <xdr:cNvSpPr txBox="1"/>
      </xdr:nvSpPr>
      <xdr:spPr>
        <a:xfrm>
          <a:off x="7626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652</xdr:rowOff>
    </xdr:from>
    <xdr:ext cx="469744" cy="259045"/>
    <xdr:sp macro="" textlink="">
      <xdr:nvSpPr>
        <xdr:cNvPr id="484" name="n_4mainValue【市民会館】&#10;一人当たり面積"/>
        <xdr:cNvSpPr txBox="1"/>
      </xdr:nvSpPr>
      <xdr:spPr>
        <a:xfrm>
          <a:off x="6737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525" name="楕円 524"/>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526"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27" name="楕円 526"/>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144780</xdr:rowOff>
    </xdr:to>
    <xdr:cxnSp macro="">
      <xdr:nvCxnSpPr>
        <xdr:cNvPr id="528" name="直線コネクタ 527"/>
        <xdr:cNvCxnSpPr/>
      </xdr:nvCxnSpPr>
      <xdr:spPr>
        <a:xfrm>
          <a:off x="15481300" y="6785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29" name="楕円 528"/>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99060</xdr:rowOff>
    </xdr:to>
    <xdr:cxnSp macro="">
      <xdr:nvCxnSpPr>
        <xdr:cNvPr id="530" name="直線コネクタ 529"/>
        <xdr:cNvCxnSpPr/>
      </xdr:nvCxnSpPr>
      <xdr:spPr>
        <a:xfrm>
          <a:off x="14592300" y="67398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531" name="楕円 530"/>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53340</xdr:rowOff>
    </xdr:to>
    <xdr:cxnSp macro="">
      <xdr:nvCxnSpPr>
        <xdr:cNvPr id="532" name="直線コネクタ 531"/>
        <xdr:cNvCxnSpPr/>
      </xdr:nvCxnSpPr>
      <xdr:spPr>
        <a:xfrm>
          <a:off x="13703300" y="6692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533" name="楕円 532"/>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39</xdr:row>
      <xdr:rowOff>5715</xdr:rowOff>
    </xdr:to>
    <xdr:cxnSp macro="">
      <xdr:nvCxnSpPr>
        <xdr:cNvPr id="534" name="直線コネクタ 533"/>
        <xdr:cNvCxnSpPr/>
      </xdr:nvCxnSpPr>
      <xdr:spPr>
        <a:xfrm>
          <a:off x="12814300" y="66446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539" name="n_1mainValue【一般廃棄物処理施設】&#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0" name="n_2mainValue【一般廃棄物処理施設】&#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541" name="n_3mainValue【一般廃棄物処理施設】&#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542" name="n_4mainValue【一般廃棄物処理施設】&#10;有形固定資産減価償却率"/>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109837</xdr:rowOff>
    </xdr:from>
    <xdr:to>
      <xdr:col>116</xdr:col>
      <xdr:colOff>114300</xdr:colOff>
      <xdr:row>38</xdr:row>
      <xdr:rowOff>39987</xdr:rowOff>
    </xdr:to>
    <xdr:sp macro="" textlink="">
      <xdr:nvSpPr>
        <xdr:cNvPr id="582" name="楕円 581"/>
        <xdr:cNvSpPr/>
      </xdr:nvSpPr>
      <xdr:spPr>
        <a:xfrm>
          <a:off x="22110700" y="64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132714</xdr:rowOff>
    </xdr:from>
    <xdr:ext cx="534377" cy="259045"/>
    <xdr:sp macro="" textlink="">
      <xdr:nvSpPr>
        <xdr:cNvPr id="583" name="【一般廃棄物処理施設】&#10;一人当たり有形固定資産（償却資産）額該当値テキスト"/>
        <xdr:cNvSpPr txBox="1"/>
      </xdr:nvSpPr>
      <xdr:spPr>
        <a:xfrm>
          <a:off x="22199600" y="630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113708</xdr:rowOff>
    </xdr:from>
    <xdr:to>
      <xdr:col>112</xdr:col>
      <xdr:colOff>38100</xdr:colOff>
      <xdr:row>38</xdr:row>
      <xdr:rowOff>43858</xdr:rowOff>
    </xdr:to>
    <xdr:sp macro="" textlink="">
      <xdr:nvSpPr>
        <xdr:cNvPr id="584" name="楕円 583"/>
        <xdr:cNvSpPr/>
      </xdr:nvSpPr>
      <xdr:spPr>
        <a:xfrm>
          <a:off x="21272500" y="64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160637</xdr:rowOff>
    </xdr:from>
    <xdr:to>
      <xdr:col>116</xdr:col>
      <xdr:colOff>63500</xdr:colOff>
      <xdr:row>37</xdr:row>
      <xdr:rowOff>164509</xdr:rowOff>
    </xdr:to>
    <xdr:cxnSp macro="">
      <xdr:nvCxnSpPr>
        <xdr:cNvPr id="585" name="直線コネクタ 584"/>
        <xdr:cNvCxnSpPr/>
      </xdr:nvCxnSpPr>
      <xdr:spPr>
        <a:xfrm flipV="1">
          <a:off x="21323300" y="6504287"/>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117556</xdr:rowOff>
    </xdr:from>
    <xdr:to>
      <xdr:col>107</xdr:col>
      <xdr:colOff>101600</xdr:colOff>
      <xdr:row>38</xdr:row>
      <xdr:rowOff>47706</xdr:rowOff>
    </xdr:to>
    <xdr:sp macro="" textlink="">
      <xdr:nvSpPr>
        <xdr:cNvPr id="586" name="楕円 585"/>
        <xdr:cNvSpPr/>
      </xdr:nvSpPr>
      <xdr:spPr>
        <a:xfrm>
          <a:off x="20383500" y="6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164509</xdr:rowOff>
    </xdr:from>
    <xdr:to>
      <xdr:col>111</xdr:col>
      <xdr:colOff>177800</xdr:colOff>
      <xdr:row>37</xdr:row>
      <xdr:rowOff>168356</xdr:rowOff>
    </xdr:to>
    <xdr:cxnSp macro="">
      <xdr:nvCxnSpPr>
        <xdr:cNvPr id="587" name="直線コネクタ 586"/>
        <xdr:cNvCxnSpPr/>
      </xdr:nvCxnSpPr>
      <xdr:spPr>
        <a:xfrm flipV="1">
          <a:off x="20434300" y="6508159"/>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120109</xdr:rowOff>
    </xdr:from>
    <xdr:to>
      <xdr:col>102</xdr:col>
      <xdr:colOff>165100</xdr:colOff>
      <xdr:row>38</xdr:row>
      <xdr:rowOff>50259</xdr:rowOff>
    </xdr:to>
    <xdr:sp macro="" textlink="">
      <xdr:nvSpPr>
        <xdr:cNvPr id="588" name="楕円 587"/>
        <xdr:cNvSpPr/>
      </xdr:nvSpPr>
      <xdr:spPr>
        <a:xfrm>
          <a:off x="19494500" y="64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168356</xdr:rowOff>
    </xdr:from>
    <xdr:to>
      <xdr:col>107</xdr:col>
      <xdr:colOff>50800</xdr:colOff>
      <xdr:row>37</xdr:row>
      <xdr:rowOff>170909</xdr:rowOff>
    </xdr:to>
    <xdr:cxnSp macro="">
      <xdr:nvCxnSpPr>
        <xdr:cNvPr id="589" name="直線コネクタ 588"/>
        <xdr:cNvCxnSpPr/>
      </xdr:nvCxnSpPr>
      <xdr:spPr>
        <a:xfrm flipV="1">
          <a:off x="19545300" y="651200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123828</xdr:rowOff>
    </xdr:from>
    <xdr:to>
      <xdr:col>98</xdr:col>
      <xdr:colOff>38100</xdr:colOff>
      <xdr:row>38</xdr:row>
      <xdr:rowOff>53978</xdr:rowOff>
    </xdr:to>
    <xdr:sp macro="" textlink="">
      <xdr:nvSpPr>
        <xdr:cNvPr id="590" name="楕円 589"/>
        <xdr:cNvSpPr/>
      </xdr:nvSpPr>
      <xdr:spPr>
        <a:xfrm>
          <a:off x="18605500" y="64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170909</xdr:rowOff>
    </xdr:from>
    <xdr:to>
      <xdr:col>102</xdr:col>
      <xdr:colOff>114300</xdr:colOff>
      <xdr:row>38</xdr:row>
      <xdr:rowOff>3177</xdr:rowOff>
    </xdr:to>
    <xdr:cxnSp macro="">
      <xdr:nvCxnSpPr>
        <xdr:cNvPr id="591" name="直線コネクタ 590"/>
        <xdr:cNvCxnSpPr/>
      </xdr:nvCxnSpPr>
      <xdr:spPr>
        <a:xfrm flipV="1">
          <a:off x="18656300" y="651455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60385</xdr:rowOff>
    </xdr:from>
    <xdr:ext cx="534377" cy="259045"/>
    <xdr:sp macro="" textlink="">
      <xdr:nvSpPr>
        <xdr:cNvPr id="596" name="n_1mainValue【一般廃棄物処理施設】&#10;一人当たり有形固定資産（償却資産）額"/>
        <xdr:cNvSpPr txBox="1"/>
      </xdr:nvSpPr>
      <xdr:spPr>
        <a:xfrm>
          <a:off x="21043411" y="62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64233</xdr:rowOff>
    </xdr:from>
    <xdr:ext cx="534377" cy="259045"/>
    <xdr:sp macro="" textlink="">
      <xdr:nvSpPr>
        <xdr:cNvPr id="597" name="n_2mainValue【一般廃棄物処理施設】&#10;一人当たり有形固定資産（償却資産）額"/>
        <xdr:cNvSpPr txBox="1"/>
      </xdr:nvSpPr>
      <xdr:spPr>
        <a:xfrm>
          <a:off x="20167111" y="62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66786</xdr:rowOff>
    </xdr:from>
    <xdr:ext cx="534377" cy="259045"/>
    <xdr:sp macro="" textlink="">
      <xdr:nvSpPr>
        <xdr:cNvPr id="598" name="n_3mainValue【一般廃棄物処理施設】&#10;一人当たり有形固定資産（償却資産）額"/>
        <xdr:cNvSpPr txBox="1"/>
      </xdr:nvSpPr>
      <xdr:spPr>
        <a:xfrm>
          <a:off x="19278111" y="62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70505</xdr:rowOff>
    </xdr:from>
    <xdr:ext cx="534377" cy="259045"/>
    <xdr:sp macro="" textlink="">
      <xdr:nvSpPr>
        <xdr:cNvPr id="599" name="n_4mainValue【一般廃棄物処理施設】&#10;一人当たり有形固定資産（償却資産）額"/>
        <xdr:cNvSpPr txBox="1"/>
      </xdr:nvSpPr>
      <xdr:spPr>
        <a:xfrm>
          <a:off x="18389111" y="62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639" name="楕円 638"/>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640" name="【保健センター・保健所】&#10;有形固定資産減価償却率該当値テキスト"/>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641" name="楕円 640"/>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60960</xdr:rowOff>
    </xdr:to>
    <xdr:cxnSp macro="">
      <xdr:nvCxnSpPr>
        <xdr:cNvPr id="642" name="直線コネクタ 641"/>
        <xdr:cNvCxnSpPr/>
      </xdr:nvCxnSpPr>
      <xdr:spPr>
        <a:xfrm>
          <a:off x="15481300" y="10641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43" name="楕円 642"/>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11430</xdr:rowOff>
    </xdr:to>
    <xdr:cxnSp macro="">
      <xdr:nvCxnSpPr>
        <xdr:cNvPr id="644" name="直線コネクタ 643"/>
        <xdr:cNvCxnSpPr/>
      </xdr:nvCxnSpPr>
      <xdr:spPr>
        <a:xfrm>
          <a:off x="14592300" y="10591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645" name="楕円 644"/>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133350</xdr:rowOff>
    </xdr:to>
    <xdr:cxnSp macro="">
      <xdr:nvCxnSpPr>
        <xdr:cNvPr id="646" name="直線コネクタ 645"/>
        <xdr:cNvCxnSpPr/>
      </xdr:nvCxnSpPr>
      <xdr:spPr>
        <a:xfrm>
          <a:off x="13703300" y="10544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647" name="楕円 646"/>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85725</xdr:rowOff>
    </xdr:to>
    <xdr:cxnSp macro="">
      <xdr:nvCxnSpPr>
        <xdr:cNvPr id="648" name="直線コネクタ 647"/>
        <xdr:cNvCxnSpPr/>
      </xdr:nvCxnSpPr>
      <xdr:spPr>
        <a:xfrm>
          <a:off x="12814300" y="10498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653" name="n_1mainValue【保健センター・保健所】&#10;有形固定資産減価償却率"/>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54"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655" name="n_3mainValue【保健センター・保健所】&#10;有形固定資産減価償却率"/>
        <xdr:cNvSpPr txBox="1"/>
      </xdr:nvSpPr>
      <xdr:spPr>
        <a:xfrm>
          <a:off x="13500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656" name="n_4mainValue【保健センター・保健所】&#10;有形固定資産減価償却率"/>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6" name="楕円 69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7" name="直線コネクタ 696"/>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8" name="楕円 697"/>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9" name="直線コネクタ 698"/>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0" name="楕円 69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1" name="直線コネクタ 700"/>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2" name="楕円 701"/>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3" name="直線コネクタ 702"/>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8"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9" name="n_2main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1"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752" name="楕円 751"/>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76852</xdr:rowOff>
    </xdr:from>
    <xdr:ext cx="405111" cy="259045"/>
    <xdr:sp macro="" textlink="">
      <xdr:nvSpPr>
        <xdr:cNvPr id="753" name="【消防施設】&#10;有形固定資産減価償却率該当値テキスト"/>
        <xdr:cNvSpPr txBox="1"/>
      </xdr:nvSpPr>
      <xdr:spPr>
        <a:xfrm>
          <a:off x="16357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754" name="楕円 753"/>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104775</xdr:rowOff>
    </xdr:to>
    <xdr:cxnSp macro="">
      <xdr:nvCxnSpPr>
        <xdr:cNvPr id="755" name="直線コネクタ 754"/>
        <xdr:cNvCxnSpPr/>
      </xdr:nvCxnSpPr>
      <xdr:spPr>
        <a:xfrm>
          <a:off x="15481300" y="139388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56" name="楕円 755"/>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51436</xdr:rowOff>
    </xdr:to>
    <xdr:cxnSp macro="">
      <xdr:nvCxnSpPr>
        <xdr:cNvPr id="757" name="直線コネクタ 756"/>
        <xdr:cNvCxnSpPr/>
      </xdr:nvCxnSpPr>
      <xdr:spPr>
        <a:xfrm>
          <a:off x="14592300" y="139255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116839</xdr:rowOff>
    </xdr:from>
    <xdr:to>
      <xdr:col>72</xdr:col>
      <xdr:colOff>38100</xdr:colOff>
      <xdr:row>81</xdr:row>
      <xdr:rowOff>46989</xdr:rowOff>
    </xdr:to>
    <xdr:sp macro="" textlink="">
      <xdr:nvSpPr>
        <xdr:cNvPr id="758" name="楕円 757"/>
        <xdr:cNvSpPr/>
      </xdr:nvSpPr>
      <xdr:spPr>
        <a:xfrm>
          <a:off x="13652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167639</xdr:rowOff>
    </xdr:from>
    <xdr:to>
      <xdr:col>76</xdr:col>
      <xdr:colOff>114300</xdr:colOff>
      <xdr:row>81</xdr:row>
      <xdr:rowOff>38100</xdr:rowOff>
    </xdr:to>
    <xdr:cxnSp macro="">
      <xdr:nvCxnSpPr>
        <xdr:cNvPr id="759" name="直線コネクタ 758"/>
        <xdr:cNvCxnSpPr/>
      </xdr:nvCxnSpPr>
      <xdr:spPr>
        <a:xfrm>
          <a:off x="13703300" y="1388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760" name="楕円 759"/>
        <xdr:cNvSpPr/>
      </xdr:nvSpPr>
      <xdr:spPr>
        <a:xfrm>
          <a:off x="1276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167639</xdr:rowOff>
    </xdr:to>
    <xdr:cxnSp macro="">
      <xdr:nvCxnSpPr>
        <xdr:cNvPr id="761" name="直線コネクタ 760"/>
        <xdr:cNvCxnSpPr/>
      </xdr:nvCxnSpPr>
      <xdr:spPr>
        <a:xfrm>
          <a:off x="12814300" y="138017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766"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767" name="n_2mainValue【消防施設】&#10;有形固定資産減価償却率"/>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63516</xdr:rowOff>
    </xdr:from>
    <xdr:ext cx="405111" cy="259045"/>
    <xdr:sp macro="" textlink="">
      <xdr:nvSpPr>
        <xdr:cNvPr id="768" name="n_3mainValue【消防施設】&#10;有形固定資産減価償却率"/>
        <xdr:cNvSpPr txBox="1"/>
      </xdr:nvSpPr>
      <xdr:spPr>
        <a:xfrm>
          <a:off x="13500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69" name="n_4main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809" name="楕円 808"/>
        <xdr:cNvSpPr/>
      </xdr:nvSpPr>
      <xdr:spPr>
        <a:xfrm>
          <a:off x="22110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35577</xdr:rowOff>
    </xdr:from>
    <xdr:ext cx="469744" cy="259045"/>
    <xdr:sp macro="" textlink="">
      <xdr:nvSpPr>
        <xdr:cNvPr id="810" name="【消防施設】&#10;一人当たり面積該当値テキスト"/>
        <xdr:cNvSpPr txBox="1"/>
      </xdr:nvSpPr>
      <xdr:spPr>
        <a:xfrm>
          <a:off x="221996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xdr:rowOff>
    </xdr:from>
    <xdr:to>
      <xdr:col>112</xdr:col>
      <xdr:colOff>38100</xdr:colOff>
      <xdr:row>82</xdr:row>
      <xdr:rowOff>114300</xdr:rowOff>
    </xdr:to>
    <xdr:sp macro="" textlink="">
      <xdr:nvSpPr>
        <xdr:cNvPr id="811" name="楕円 810"/>
        <xdr:cNvSpPr/>
      </xdr:nvSpPr>
      <xdr:spPr>
        <a:xfrm>
          <a:off x="21272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63500</xdr:rowOff>
    </xdr:from>
    <xdr:to>
      <xdr:col>116</xdr:col>
      <xdr:colOff>63500</xdr:colOff>
      <xdr:row>82</xdr:row>
      <xdr:rowOff>63500</xdr:rowOff>
    </xdr:to>
    <xdr:cxnSp macro="">
      <xdr:nvCxnSpPr>
        <xdr:cNvPr id="812" name="直線コネクタ 811"/>
        <xdr:cNvCxnSpPr/>
      </xdr:nvCxnSpPr>
      <xdr:spPr>
        <a:xfrm>
          <a:off x="213233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813" name="楕円 812"/>
        <xdr:cNvSpPr/>
      </xdr:nvSpPr>
      <xdr:spPr>
        <a:xfrm>
          <a:off x="2038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63500</xdr:rowOff>
    </xdr:from>
    <xdr:to>
      <xdr:col>111</xdr:col>
      <xdr:colOff>177800</xdr:colOff>
      <xdr:row>82</xdr:row>
      <xdr:rowOff>63500</xdr:rowOff>
    </xdr:to>
    <xdr:cxnSp macro="">
      <xdr:nvCxnSpPr>
        <xdr:cNvPr id="814" name="直線コネクタ 813"/>
        <xdr:cNvCxnSpPr/>
      </xdr:nvCxnSpPr>
      <xdr:spPr>
        <a:xfrm>
          <a:off x="204343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15" name="楕円 814"/>
        <xdr:cNvSpPr/>
      </xdr:nvSpPr>
      <xdr:spPr>
        <a:xfrm>
          <a:off x="19494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88900</xdr:rowOff>
    </xdr:to>
    <xdr:cxnSp macro="">
      <xdr:nvCxnSpPr>
        <xdr:cNvPr id="816" name="直線コネクタ 815"/>
        <xdr:cNvCxnSpPr/>
      </xdr:nvCxnSpPr>
      <xdr:spPr>
        <a:xfrm flipV="1">
          <a:off x="19545300" y="1412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17" name="楕円 816"/>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101600</xdr:rowOff>
    </xdr:to>
    <xdr:cxnSp macro="">
      <xdr:nvCxnSpPr>
        <xdr:cNvPr id="818" name="直線コネクタ 817"/>
        <xdr:cNvCxnSpPr/>
      </xdr:nvCxnSpPr>
      <xdr:spPr>
        <a:xfrm flipV="1">
          <a:off x="18656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130827</xdr:rowOff>
    </xdr:from>
    <xdr:ext cx="469744" cy="259045"/>
    <xdr:sp macro="" textlink="">
      <xdr:nvSpPr>
        <xdr:cNvPr id="823" name="n_1mainValue【消防施設】&#10;一人当たり面積"/>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824" name="n_2mainValue【消防施設】&#10;一人当たり面積"/>
        <xdr:cNvSpPr txBox="1"/>
      </xdr:nvSpPr>
      <xdr:spPr>
        <a:xfrm>
          <a:off x="20199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5" name="n_3main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26" name="n_4mainValue【消防施設】&#10;一人当たり面積"/>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67" name="楕円 866"/>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68" name="【庁舎】&#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869" name="楕円 868"/>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1905</xdr:rowOff>
    </xdr:to>
    <xdr:cxnSp macro="">
      <xdr:nvCxnSpPr>
        <xdr:cNvPr id="870" name="直線コネクタ 869"/>
        <xdr:cNvCxnSpPr/>
      </xdr:nvCxnSpPr>
      <xdr:spPr>
        <a:xfrm>
          <a:off x="15481300" y="179927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71" name="楕円 870"/>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161925</xdr:rowOff>
    </xdr:to>
    <xdr:cxnSp macro="">
      <xdr:nvCxnSpPr>
        <xdr:cNvPr id="872" name="直線コネクタ 871"/>
        <xdr:cNvCxnSpPr/>
      </xdr:nvCxnSpPr>
      <xdr:spPr>
        <a:xfrm>
          <a:off x="14592300" y="17964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873" name="楕円 872"/>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102870</xdr:rowOff>
    </xdr:from>
    <xdr:to>
      <xdr:col>76</xdr:col>
      <xdr:colOff>114300</xdr:colOff>
      <xdr:row>104</xdr:row>
      <xdr:rowOff>133350</xdr:rowOff>
    </xdr:to>
    <xdr:cxnSp macro="">
      <xdr:nvCxnSpPr>
        <xdr:cNvPr id="874" name="直線コネクタ 873"/>
        <xdr:cNvCxnSpPr/>
      </xdr:nvCxnSpPr>
      <xdr:spPr>
        <a:xfrm>
          <a:off x="13703300" y="1793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875" name="楕円 874"/>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104</xdr:row>
      <xdr:rowOff>102870</xdr:rowOff>
    </xdr:to>
    <xdr:cxnSp macro="">
      <xdr:nvCxnSpPr>
        <xdr:cNvPr id="876" name="直線コネクタ 875"/>
        <xdr:cNvCxnSpPr/>
      </xdr:nvCxnSpPr>
      <xdr:spPr>
        <a:xfrm>
          <a:off x="12814300" y="17903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881" name="n_1mainValue【庁舎】&#10;有形固定資産減価償却率"/>
        <xdr:cNvSpPr txBox="1"/>
      </xdr:nvSpPr>
      <xdr:spPr>
        <a:xfrm>
          <a:off x="15266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2" name="n_2main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144797</xdr:rowOff>
    </xdr:from>
    <xdr:ext cx="405111" cy="259045"/>
    <xdr:sp macro="" textlink="">
      <xdr:nvSpPr>
        <xdr:cNvPr id="883" name="n_3mainValue【庁舎】&#10;有形固定資産減価償却率"/>
        <xdr:cNvSpPr txBox="1"/>
      </xdr:nvSpPr>
      <xdr:spPr>
        <a:xfrm>
          <a:off x="13500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884" name="n_4mainValue【庁舎】&#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24" name="楕円 923"/>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25"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26" name="楕円 925"/>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927" name="直線コネクタ 926"/>
        <xdr:cNvCxnSpPr/>
      </xdr:nvCxnSpPr>
      <xdr:spPr>
        <a:xfrm>
          <a:off x="21323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8" name="楕円 927"/>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0</xdr:rowOff>
    </xdr:to>
    <xdr:cxnSp macro="">
      <xdr:nvCxnSpPr>
        <xdr:cNvPr id="929" name="直線コネクタ 928"/>
        <xdr:cNvCxnSpPr/>
      </xdr:nvCxnSpPr>
      <xdr:spPr>
        <a:xfrm flipV="1">
          <a:off x="20434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930" name="楕円 929"/>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3811</xdr:rowOff>
    </xdr:to>
    <xdr:cxnSp macro="">
      <xdr:nvCxnSpPr>
        <xdr:cNvPr id="931" name="直線コネクタ 930"/>
        <xdr:cNvCxnSpPr/>
      </xdr:nvCxnSpPr>
      <xdr:spPr>
        <a:xfrm flipV="1">
          <a:off x="19545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32" name="楕円 931"/>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3811</xdr:rowOff>
    </xdr:to>
    <xdr:cxnSp macro="">
      <xdr:nvCxnSpPr>
        <xdr:cNvPr id="933" name="直線コネクタ 932"/>
        <xdr:cNvCxnSpPr/>
      </xdr:nvCxnSpPr>
      <xdr:spPr>
        <a:xfrm>
          <a:off x="18656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38"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9" name="n_2mainValue【庁舎】&#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940" name="n_3mainValue【庁舎】&#10;一人当たり面積"/>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1" name="n_4mainValue【庁舎】&#10;一人当たり面積"/>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有形固定資産減価償却率を類似団体内平均値と比較すると、「図書館」、「一般廃棄物処理施設」、「保健センター・保健所」、「市民会館」及び「庁舎」の老朽化度合いが高くなっている。</a:t>
          </a:r>
        </a:p>
        <a:p>
          <a:r>
            <a:rPr kumimoji="1" lang="ja-JP" altLang="en-US" sz="1300">
              <a:latin typeface="ＭＳ Ｐゴシック" panose="020B0600070205080204" pitchFamily="50" charset="-128"/>
              <a:ea typeface="ＭＳ Ｐゴシック" panose="020B0600070205080204" pitchFamily="50" charset="-128"/>
            </a:rPr>
            <a:t>減価償却率が</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と特に老朽化が進んでいる一般廃棄物処理施設については、長寿命化工事により現施設の長寿命化を図った上で、改築等を検討することとしている。</a:t>
          </a:r>
        </a:p>
        <a:p>
          <a:r>
            <a:rPr kumimoji="1" lang="ja-JP" altLang="en-US" sz="1300">
              <a:latin typeface="ＭＳ Ｐゴシック" panose="020B0600070205080204" pitchFamily="50" charset="-128"/>
              <a:ea typeface="ＭＳ Ｐゴシック" panose="020B0600070205080204" pitchFamily="50" charset="-128"/>
            </a:rPr>
            <a:t>本市では、「公共施設等総合管理計画」に定めた目標を実現していくため、平成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施設類型ごとの具体的方針となる「公共施設等総合管理計画個別計画」を策定し、公共施設などの老朽化対策に取り組んでいるところであるが、引き続き、少子化・人口減少の進行に伴う需要の変化を見据え、中長期的な視点に立った施設マネジメント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N65" sqref="AN65:DC69"/>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2" t="s">
        <v>79</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8"/>
      <c r="DK1" s="178"/>
      <c r="DL1" s="178"/>
      <c r="DM1" s="178"/>
      <c r="DN1" s="178"/>
      <c r="DO1" s="178"/>
    </row>
    <row r="2" spans="1:119" ht="24" thickBot="1" x14ac:dyDescent="0.25">
      <c r="B2" s="179" t="s">
        <v>80</v>
      </c>
      <c r="C2" s="179"/>
      <c r="D2" s="180"/>
    </row>
    <row r="3" spans="1:119" ht="18.75" customHeight="1" thickBot="1" x14ac:dyDescent="0.25">
      <c r="A3" s="178"/>
      <c r="B3" s="633" t="s">
        <v>81</v>
      </c>
      <c r="C3" s="634"/>
      <c r="D3" s="634"/>
      <c r="E3" s="635"/>
      <c r="F3" s="635"/>
      <c r="G3" s="635"/>
      <c r="H3" s="635"/>
      <c r="I3" s="635"/>
      <c r="J3" s="635"/>
      <c r="K3" s="635"/>
      <c r="L3" s="635" t="s">
        <v>82</v>
      </c>
      <c r="M3" s="635"/>
      <c r="N3" s="635"/>
      <c r="O3" s="635"/>
      <c r="P3" s="635"/>
      <c r="Q3" s="635"/>
      <c r="R3" s="638"/>
      <c r="S3" s="638"/>
      <c r="T3" s="638"/>
      <c r="U3" s="638"/>
      <c r="V3" s="639"/>
      <c r="W3" s="529" t="s">
        <v>83</v>
      </c>
      <c r="X3" s="530"/>
      <c r="Y3" s="530"/>
      <c r="Z3" s="530"/>
      <c r="AA3" s="530"/>
      <c r="AB3" s="634"/>
      <c r="AC3" s="638" t="s">
        <v>84</v>
      </c>
      <c r="AD3" s="530"/>
      <c r="AE3" s="530"/>
      <c r="AF3" s="530"/>
      <c r="AG3" s="530"/>
      <c r="AH3" s="530"/>
      <c r="AI3" s="530"/>
      <c r="AJ3" s="530"/>
      <c r="AK3" s="530"/>
      <c r="AL3" s="600"/>
      <c r="AM3" s="529" t="s">
        <v>85</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86</v>
      </c>
      <c r="BO3" s="530"/>
      <c r="BP3" s="530"/>
      <c r="BQ3" s="530"/>
      <c r="BR3" s="530"/>
      <c r="BS3" s="530"/>
      <c r="BT3" s="530"/>
      <c r="BU3" s="600"/>
      <c r="BV3" s="529" t="s">
        <v>87</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88</v>
      </c>
      <c r="CU3" s="530"/>
      <c r="CV3" s="530"/>
      <c r="CW3" s="530"/>
      <c r="CX3" s="530"/>
      <c r="CY3" s="530"/>
      <c r="CZ3" s="530"/>
      <c r="DA3" s="600"/>
      <c r="DB3" s="529" t="s">
        <v>89</v>
      </c>
      <c r="DC3" s="530"/>
      <c r="DD3" s="530"/>
      <c r="DE3" s="530"/>
      <c r="DF3" s="530"/>
      <c r="DG3" s="530"/>
      <c r="DH3" s="530"/>
      <c r="DI3" s="600"/>
    </row>
    <row r="4" spans="1:119" ht="18.75" customHeight="1" x14ac:dyDescent="0.2">
      <c r="A4" s="178"/>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90</v>
      </c>
      <c r="AZ4" s="487"/>
      <c r="BA4" s="487"/>
      <c r="BB4" s="487"/>
      <c r="BC4" s="487"/>
      <c r="BD4" s="487"/>
      <c r="BE4" s="487"/>
      <c r="BF4" s="487"/>
      <c r="BG4" s="487"/>
      <c r="BH4" s="487"/>
      <c r="BI4" s="487"/>
      <c r="BJ4" s="487"/>
      <c r="BK4" s="487"/>
      <c r="BL4" s="487"/>
      <c r="BM4" s="488"/>
      <c r="BN4" s="489">
        <v>164205175</v>
      </c>
      <c r="BO4" s="490"/>
      <c r="BP4" s="490"/>
      <c r="BQ4" s="490"/>
      <c r="BR4" s="490"/>
      <c r="BS4" s="490"/>
      <c r="BT4" s="490"/>
      <c r="BU4" s="491"/>
      <c r="BV4" s="489">
        <v>193860647</v>
      </c>
      <c r="BW4" s="490"/>
      <c r="BX4" s="490"/>
      <c r="BY4" s="490"/>
      <c r="BZ4" s="490"/>
      <c r="CA4" s="490"/>
      <c r="CB4" s="490"/>
      <c r="CC4" s="491"/>
      <c r="CD4" s="626" t="s">
        <v>91</v>
      </c>
      <c r="CE4" s="627"/>
      <c r="CF4" s="627"/>
      <c r="CG4" s="627"/>
      <c r="CH4" s="627"/>
      <c r="CI4" s="627"/>
      <c r="CJ4" s="627"/>
      <c r="CK4" s="627"/>
      <c r="CL4" s="627"/>
      <c r="CM4" s="627"/>
      <c r="CN4" s="627"/>
      <c r="CO4" s="627"/>
      <c r="CP4" s="627"/>
      <c r="CQ4" s="627"/>
      <c r="CR4" s="627"/>
      <c r="CS4" s="628"/>
      <c r="CT4" s="629">
        <v>9.4</v>
      </c>
      <c r="CU4" s="630"/>
      <c r="CV4" s="630"/>
      <c r="CW4" s="630"/>
      <c r="CX4" s="630"/>
      <c r="CY4" s="630"/>
      <c r="CZ4" s="630"/>
      <c r="DA4" s="631"/>
      <c r="DB4" s="629">
        <v>8.6</v>
      </c>
      <c r="DC4" s="630"/>
      <c r="DD4" s="630"/>
      <c r="DE4" s="630"/>
      <c r="DF4" s="630"/>
      <c r="DG4" s="630"/>
      <c r="DH4" s="630"/>
      <c r="DI4" s="631"/>
    </row>
    <row r="5" spans="1:119" ht="18.75" customHeight="1" x14ac:dyDescent="0.2">
      <c r="A5" s="178"/>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92</v>
      </c>
      <c r="AN5" s="417"/>
      <c r="AO5" s="417"/>
      <c r="AP5" s="417"/>
      <c r="AQ5" s="417"/>
      <c r="AR5" s="417"/>
      <c r="AS5" s="417"/>
      <c r="AT5" s="418"/>
      <c r="AU5" s="518" t="s">
        <v>93</v>
      </c>
      <c r="AV5" s="519"/>
      <c r="AW5" s="519"/>
      <c r="AX5" s="519"/>
      <c r="AY5" s="474" t="s">
        <v>94</v>
      </c>
      <c r="AZ5" s="475"/>
      <c r="BA5" s="475"/>
      <c r="BB5" s="475"/>
      <c r="BC5" s="475"/>
      <c r="BD5" s="475"/>
      <c r="BE5" s="475"/>
      <c r="BF5" s="475"/>
      <c r="BG5" s="475"/>
      <c r="BH5" s="475"/>
      <c r="BI5" s="475"/>
      <c r="BJ5" s="475"/>
      <c r="BK5" s="475"/>
      <c r="BL5" s="475"/>
      <c r="BM5" s="476"/>
      <c r="BN5" s="460">
        <v>155586109</v>
      </c>
      <c r="BO5" s="461"/>
      <c r="BP5" s="461"/>
      <c r="BQ5" s="461"/>
      <c r="BR5" s="461"/>
      <c r="BS5" s="461"/>
      <c r="BT5" s="461"/>
      <c r="BU5" s="462"/>
      <c r="BV5" s="460">
        <v>186146762</v>
      </c>
      <c r="BW5" s="461"/>
      <c r="BX5" s="461"/>
      <c r="BY5" s="461"/>
      <c r="BZ5" s="461"/>
      <c r="CA5" s="461"/>
      <c r="CB5" s="461"/>
      <c r="CC5" s="462"/>
      <c r="CD5" s="500" t="s">
        <v>95</v>
      </c>
      <c r="CE5" s="420"/>
      <c r="CF5" s="420"/>
      <c r="CG5" s="420"/>
      <c r="CH5" s="420"/>
      <c r="CI5" s="420"/>
      <c r="CJ5" s="420"/>
      <c r="CK5" s="420"/>
      <c r="CL5" s="420"/>
      <c r="CM5" s="420"/>
      <c r="CN5" s="420"/>
      <c r="CO5" s="420"/>
      <c r="CP5" s="420"/>
      <c r="CQ5" s="420"/>
      <c r="CR5" s="420"/>
      <c r="CS5" s="501"/>
      <c r="CT5" s="457">
        <v>80.3</v>
      </c>
      <c r="CU5" s="458"/>
      <c r="CV5" s="458"/>
      <c r="CW5" s="458"/>
      <c r="CX5" s="458"/>
      <c r="CY5" s="458"/>
      <c r="CZ5" s="458"/>
      <c r="DA5" s="459"/>
      <c r="DB5" s="457">
        <v>87.4</v>
      </c>
      <c r="DC5" s="458"/>
      <c r="DD5" s="458"/>
      <c r="DE5" s="458"/>
      <c r="DF5" s="458"/>
      <c r="DG5" s="458"/>
      <c r="DH5" s="458"/>
      <c r="DI5" s="459"/>
    </row>
    <row r="6" spans="1:119" ht="18.75" customHeight="1" x14ac:dyDescent="0.2">
      <c r="A6" s="178"/>
      <c r="B6" s="606" t="s">
        <v>96</v>
      </c>
      <c r="C6" s="447"/>
      <c r="D6" s="447"/>
      <c r="E6" s="607"/>
      <c r="F6" s="607"/>
      <c r="G6" s="607"/>
      <c r="H6" s="607"/>
      <c r="I6" s="607"/>
      <c r="J6" s="607"/>
      <c r="K6" s="607"/>
      <c r="L6" s="607" t="s">
        <v>97</v>
      </c>
      <c r="M6" s="607"/>
      <c r="N6" s="607"/>
      <c r="O6" s="607"/>
      <c r="P6" s="607"/>
      <c r="Q6" s="607"/>
      <c r="R6" s="445"/>
      <c r="S6" s="445"/>
      <c r="T6" s="445"/>
      <c r="U6" s="445"/>
      <c r="V6" s="613"/>
      <c r="W6" s="550" t="s">
        <v>98</v>
      </c>
      <c r="X6" s="446"/>
      <c r="Y6" s="446"/>
      <c r="Z6" s="446"/>
      <c r="AA6" s="446"/>
      <c r="AB6" s="447"/>
      <c r="AC6" s="618" t="s">
        <v>99</v>
      </c>
      <c r="AD6" s="619"/>
      <c r="AE6" s="619"/>
      <c r="AF6" s="619"/>
      <c r="AG6" s="619"/>
      <c r="AH6" s="619"/>
      <c r="AI6" s="619"/>
      <c r="AJ6" s="619"/>
      <c r="AK6" s="619"/>
      <c r="AL6" s="620"/>
      <c r="AM6" s="517" t="s">
        <v>100</v>
      </c>
      <c r="AN6" s="417"/>
      <c r="AO6" s="417"/>
      <c r="AP6" s="417"/>
      <c r="AQ6" s="417"/>
      <c r="AR6" s="417"/>
      <c r="AS6" s="417"/>
      <c r="AT6" s="418"/>
      <c r="AU6" s="518" t="s">
        <v>101</v>
      </c>
      <c r="AV6" s="519"/>
      <c r="AW6" s="519"/>
      <c r="AX6" s="519"/>
      <c r="AY6" s="474" t="s">
        <v>102</v>
      </c>
      <c r="AZ6" s="475"/>
      <c r="BA6" s="475"/>
      <c r="BB6" s="475"/>
      <c r="BC6" s="475"/>
      <c r="BD6" s="475"/>
      <c r="BE6" s="475"/>
      <c r="BF6" s="475"/>
      <c r="BG6" s="475"/>
      <c r="BH6" s="475"/>
      <c r="BI6" s="475"/>
      <c r="BJ6" s="475"/>
      <c r="BK6" s="475"/>
      <c r="BL6" s="475"/>
      <c r="BM6" s="476"/>
      <c r="BN6" s="460">
        <v>8619066</v>
      </c>
      <c r="BO6" s="461"/>
      <c r="BP6" s="461"/>
      <c r="BQ6" s="461"/>
      <c r="BR6" s="461"/>
      <c r="BS6" s="461"/>
      <c r="BT6" s="461"/>
      <c r="BU6" s="462"/>
      <c r="BV6" s="460">
        <v>7713885</v>
      </c>
      <c r="BW6" s="461"/>
      <c r="BX6" s="461"/>
      <c r="BY6" s="461"/>
      <c r="BZ6" s="461"/>
      <c r="CA6" s="461"/>
      <c r="CB6" s="461"/>
      <c r="CC6" s="462"/>
      <c r="CD6" s="500" t="s">
        <v>103</v>
      </c>
      <c r="CE6" s="420"/>
      <c r="CF6" s="420"/>
      <c r="CG6" s="420"/>
      <c r="CH6" s="420"/>
      <c r="CI6" s="420"/>
      <c r="CJ6" s="420"/>
      <c r="CK6" s="420"/>
      <c r="CL6" s="420"/>
      <c r="CM6" s="420"/>
      <c r="CN6" s="420"/>
      <c r="CO6" s="420"/>
      <c r="CP6" s="420"/>
      <c r="CQ6" s="420"/>
      <c r="CR6" s="420"/>
      <c r="CS6" s="501"/>
      <c r="CT6" s="603">
        <v>87.9</v>
      </c>
      <c r="CU6" s="604"/>
      <c r="CV6" s="604"/>
      <c r="CW6" s="604"/>
      <c r="CX6" s="604"/>
      <c r="CY6" s="604"/>
      <c r="CZ6" s="604"/>
      <c r="DA6" s="605"/>
      <c r="DB6" s="603">
        <v>92.9</v>
      </c>
      <c r="DC6" s="604"/>
      <c r="DD6" s="604"/>
      <c r="DE6" s="604"/>
      <c r="DF6" s="604"/>
      <c r="DG6" s="604"/>
      <c r="DH6" s="604"/>
      <c r="DI6" s="605"/>
    </row>
    <row r="7" spans="1:119" ht="18.75" customHeight="1" x14ac:dyDescent="0.2">
      <c r="A7" s="178"/>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104</v>
      </c>
      <c r="AN7" s="417"/>
      <c r="AO7" s="417"/>
      <c r="AP7" s="417"/>
      <c r="AQ7" s="417"/>
      <c r="AR7" s="417"/>
      <c r="AS7" s="417"/>
      <c r="AT7" s="418"/>
      <c r="AU7" s="518" t="s">
        <v>101</v>
      </c>
      <c r="AV7" s="519"/>
      <c r="AW7" s="519"/>
      <c r="AX7" s="519"/>
      <c r="AY7" s="474" t="s">
        <v>105</v>
      </c>
      <c r="AZ7" s="475"/>
      <c r="BA7" s="475"/>
      <c r="BB7" s="475"/>
      <c r="BC7" s="475"/>
      <c r="BD7" s="475"/>
      <c r="BE7" s="475"/>
      <c r="BF7" s="475"/>
      <c r="BG7" s="475"/>
      <c r="BH7" s="475"/>
      <c r="BI7" s="475"/>
      <c r="BJ7" s="475"/>
      <c r="BK7" s="475"/>
      <c r="BL7" s="475"/>
      <c r="BM7" s="476"/>
      <c r="BN7" s="460">
        <v>1718081</v>
      </c>
      <c r="BO7" s="461"/>
      <c r="BP7" s="461"/>
      <c r="BQ7" s="461"/>
      <c r="BR7" s="461"/>
      <c r="BS7" s="461"/>
      <c r="BT7" s="461"/>
      <c r="BU7" s="462"/>
      <c r="BV7" s="460">
        <v>1651164</v>
      </c>
      <c r="BW7" s="461"/>
      <c r="BX7" s="461"/>
      <c r="BY7" s="461"/>
      <c r="BZ7" s="461"/>
      <c r="CA7" s="461"/>
      <c r="CB7" s="461"/>
      <c r="CC7" s="462"/>
      <c r="CD7" s="500" t="s">
        <v>106</v>
      </c>
      <c r="CE7" s="420"/>
      <c r="CF7" s="420"/>
      <c r="CG7" s="420"/>
      <c r="CH7" s="420"/>
      <c r="CI7" s="420"/>
      <c r="CJ7" s="420"/>
      <c r="CK7" s="420"/>
      <c r="CL7" s="420"/>
      <c r="CM7" s="420"/>
      <c r="CN7" s="420"/>
      <c r="CO7" s="420"/>
      <c r="CP7" s="420"/>
      <c r="CQ7" s="420"/>
      <c r="CR7" s="420"/>
      <c r="CS7" s="501"/>
      <c r="CT7" s="460">
        <v>73189627</v>
      </c>
      <c r="CU7" s="461"/>
      <c r="CV7" s="461"/>
      <c r="CW7" s="461"/>
      <c r="CX7" s="461"/>
      <c r="CY7" s="461"/>
      <c r="CZ7" s="461"/>
      <c r="DA7" s="462"/>
      <c r="DB7" s="460">
        <v>70309603</v>
      </c>
      <c r="DC7" s="461"/>
      <c r="DD7" s="461"/>
      <c r="DE7" s="461"/>
      <c r="DF7" s="461"/>
      <c r="DG7" s="461"/>
      <c r="DH7" s="461"/>
      <c r="DI7" s="462"/>
    </row>
    <row r="8" spans="1:119" ht="18.75" customHeight="1" thickBot="1" x14ac:dyDescent="0.25">
      <c r="A8" s="178"/>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107</v>
      </c>
      <c r="AN8" s="417"/>
      <c r="AO8" s="417"/>
      <c r="AP8" s="417"/>
      <c r="AQ8" s="417"/>
      <c r="AR8" s="417"/>
      <c r="AS8" s="417"/>
      <c r="AT8" s="418"/>
      <c r="AU8" s="518" t="s">
        <v>108</v>
      </c>
      <c r="AV8" s="519"/>
      <c r="AW8" s="519"/>
      <c r="AX8" s="519"/>
      <c r="AY8" s="474" t="s">
        <v>109</v>
      </c>
      <c r="AZ8" s="475"/>
      <c r="BA8" s="475"/>
      <c r="BB8" s="475"/>
      <c r="BC8" s="475"/>
      <c r="BD8" s="475"/>
      <c r="BE8" s="475"/>
      <c r="BF8" s="475"/>
      <c r="BG8" s="475"/>
      <c r="BH8" s="475"/>
      <c r="BI8" s="475"/>
      <c r="BJ8" s="475"/>
      <c r="BK8" s="475"/>
      <c r="BL8" s="475"/>
      <c r="BM8" s="476"/>
      <c r="BN8" s="460">
        <v>6900985</v>
      </c>
      <c r="BO8" s="461"/>
      <c r="BP8" s="461"/>
      <c r="BQ8" s="461"/>
      <c r="BR8" s="461"/>
      <c r="BS8" s="461"/>
      <c r="BT8" s="461"/>
      <c r="BU8" s="462"/>
      <c r="BV8" s="460">
        <v>6062721</v>
      </c>
      <c r="BW8" s="461"/>
      <c r="BX8" s="461"/>
      <c r="BY8" s="461"/>
      <c r="BZ8" s="461"/>
      <c r="CA8" s="461"/>
      <c r="CB8" s="461"/>
      <c r="CC8" s="462"/>
      <c r="CD8" s="500" t="s">
        <v>110</v>
      </c>
      <c r="CE8" s="420"/>
      <c r="CF8" s="420"/>
      <c r="CG8" s="420"/>
      <c r="CH8" s="420"/>
      <c r="CI8" s="420"/>
      <c r="CJ8" s="420"/>
      <c r="CK8" s="420"/>
      <c r="CL8" s="420"/>
      <c r="CM8" s="420"/>
      <c r="CN8" s="420"/>
      <c r="CO8" s="420"/>
      <c r="CP8" s="420"/>
      <c r="CQ8" s="420"/>
      <c r="CR8" s="420"/>
      <c r="CS8" s="501"/>
      <c r="CT8" s="563">
        <v>0.84</v>
      </c>
      <c r="CU8" s="564"/>
      <c r="CV8" s="564"/>
      <c r="CW8" s="564"/>
      <c r="CX8" s="564"/>
      <c r="CY8" s="564"/>
      <c r="CZ8" s="564"/>
      <c r="DA8" s="565"/>
      <c r="DB8" s="563">
        <v>0.85</v>
      </c>
      <c r="DC8" s="564"/>
      <c r="DD8" s="564"/>
      <c r="DE8" s="564"/>
      <c r="DF8" s="564"/>
      <c r="DG8" s="564"/>
      <c r="DH8" s="564"/>
      <c r="DI8" s="565"/>
    </row>
    <row r="9" spans="1:119" ht="18.75" customHeight="1" thickBot="1" x14ac:dyDescent="0.25">
      <c r="A9" s="178"/>
      <c r="B9" s="592" t="s">
        <v>111</v>
      </c>
      <c r="C9" s="593"/>
      <c r="D9" s="593"/>
      <c r="E9" s="593"/>
      <c r="F9" s="593"/>
      <c r="G9" s="593"/>
      <c r="H9" s="593"/>
      <c r="I9" s="593"/>
      <c r="J9" s="593"/>
      <c r="K9" s="511"/>
      <c r="L9" s="594" t="s">
        <v>112</v>
      </c>
      <c r="M9" s="595"/>
      <c r="N9" s="595"/>
      <c r="O9" s="595"/>
      <c r="P9" s="595"/>
      <c r="Q9" s="596"/>
      <c r="R9" s="597">
        <v>327692</v>
      </c>
      <c r="S9" s="598"/>
      <c r="T9" s="598"/>
      <c r="U9" s="598"/>
      <c r="V9" s="599"/>
      <c r="W9" s="529" t="s">
        <v>113</v>
      </c>
      <c r="X9" s="530"/>
      <c r="Y9" s="530"/>
      <c r="Z9" s="530"/>
      <c r="AA9" s="530"/>
      <c r="AB9" s="530"/>
      <c r="AC9" s="530"/>
      <c r="AD9" s="530"/>
      <c r="AE9" s="530"/>
      <c r="AF9" s="530"/>
      <c r="AG9" s="530"/>
      <c r="AH9" s="530"/>
      <c r="AI9" s="530"/>
      <c r="AJ9" s="530"/>
      <c r="AK9" s="530"/>
      <c r="AL9" s="600"/>
      <c r="AM9" s="517" t="s">
        <v>114</v>
      </c>
      <c r="AN9" s="417"/>
      <c r="AO9" s="417"/>
      <c r="AP9" s="417"/>
      <c r="AQ9" s="417"/>
      <c r="AR9" s="417"/>
      <c r="AS9" s="417"/>
      <c r="AT9" s="418"/>
      <c r="AU9" s="518" t="s">
        <v>101</v>
      </c>
      <c r="AV9" s="519"/>
      <c r="AW9" s="519"/>
      <c r="AX9" s="519"/>
      <c r="AY9" s="474" t="s">
        <v>115</v>
      </c>
      <c r="AZ9" s="475"/>
      <c r="BA9" s="475"/>
      <c r="BB9" s="475"/>
      <c r="BC9" s="475"/>
      <c r="BD9" s="475"/>
      <c r="BE9" s="475"/>
      <c r="BF9" s="475"/>
      <c r="BG9" s="475"/>
      <c r="BH9" s="475"/>
      <c r="BI9" s="475"/>
      <c r="BJ9" s="475"/>
      <c r="BK9" s="475"/>
      <c r="BL9" s="475"/>
      <c r="BM9" s="476"/>
      <c r="BN9" s="460">
        <v>838264</v>
      </c>
      <c r="BO9" s="461"/>
      <c r="BP9" s="461"/>
      <c r="BQ9" s="461"/>
      <c r="BR9" s="461"/>
      <c r="BS9" s="461"/>
      <c r="BT9" s="461"/>
      <c r="BU9" s="462"/>
      <c r="BV9" s="460">
        <v>1396782</v>
      </c>
      <c r="BW9" s="461"/>
      <c r="BX9" s="461"/>
      <c r="BY9" s="461"/>
      <c r="BZ9" s="461"/>
      <c r="CA9" s="461"/>
      <c r="CB9" s="461"/>
      <c r="CC9" s="462"/>
      <c r="CD9" s="500" t="s">
        <v>116</v>
      </c>
      <c r="CE9" s="420"/>
      <c r="CF9" s="420"/>
      <c r="CG9" s="420"/>
      <c r="CH9" s="420"/>
      <c r="CI9" s="420"/>
      <c r="CJ9" s="420"/>
      <c r="CK9" s="420"/>
      <c r="CL9" s="420"/>
      <c r="CM9" s="420"/>
      <c r="CN9" s="420"/>
      <c r="CO9" s="420"/>
      <c r="CP9" s="420"/>
      <c r="CQ9" s="420"/>
      <c r="CR9" s="420"/>
      <c r="CS9" s="501"/>
      <c r="CT9" s="457">
        <v>8.4</v>
      </c>
      <c r="CU9" s="458"/>
      <c r="CV9" s="458"/>
      <c r="CW9" s="458"/>
      <c r="CX9" s="458"/>
      <c r="CY9" s="458"/>
      <c r="CZ9" s="458"/>
      <c r="DA9" s="459"/>
      <c r="DB9" s="457">
        <v>9.4</v>
      </c>
      <c r="DC9" s="458"/>
      <c r="DD9" s="458"/>
      <c r="DE9" s="458"/>
      <c r="DF9" s="458"/>
      <c r="DG9" s="458"/>
      <c r="DH9" s="458"/>
      <c r="DI9" s="459"/>
    </row>
    <row r="10" spans="1:119" ht="18.75" customHeight="1" thickBot="1" x14ac:dyDescent="0.25">
      <c r="A10" s="178"/>
      <c r="B10" s="592"/>
      <c r="C10" s="593"/>
      <c r="D10" s="593"/>
      <c r="E10" s="593"/>
      <c r="F10" s="593"/>
      <c r="G10" s="593"/>
      <c r="H10" s="593"/>
      <c r="I10" s="593"/>
      <c r="J10" s="593"/>
      <c r="K10" s="511"/>
      <c r="L10" s="416" t="s">
        <v>117</v>
      </c>
      <c r="M10" s="417"/>
      <c r="N10" s="417"/>
      <c r="O10" s="417"/>
      <c r="P10" s="417"/>
      <c r="Q10" s="418"/>
      <c r="R10" s="413">
        <v>335444</v>
      </c>
      <c r="S10" s="414"/>
      <c r="T10" s="414"/>
      <c r="U10" s="414"/>
      <c r="V10" s="473"/>
      <c r="W10" s="601"/>
      <c r="X10" s="411"/>
      <c r="Y10" s="411"/>
      <c r="Z10" s="411"/>
      <c r="AA10" s="411"/>
      <c r="AB10" s="411"/>
      <c r="AC10" s="411"/>
      <c r="AD10" s="411"/>
      <c r="AE10" s="411"/>
      <c r="AF10" s="411"/>
      <c r="AG10" s="411"/>
      <c r="AH10" s="411"/>
      <c r="AI10" s="411"/>
      <c r="AJ10" s="411"/>
      <c r="AK10" s="411"/>
      <c r="AL10" s="602"/>
      <c r="AM10" s="517" t="s">
        <v>118</v>
      </c>
      <c r="AN10" s="417"/>
      <c r="AO10" s="417"/>
      <c r="AP10" s="417"/>
      <c r="AQ10" s="417"/>
      <c r="AR10" s="417"/>
      <c r="AS10" s="417"/>
      <c r="AT10" s="418"/>
      <c r="AU10" s="518" t="s">
        <v>119</v>
      </c>
      <c r="AV10" s="519"/>
      <c r="AW10" s="519"/>
      <c r="AX10" s="519"/>
      <c r="AY10" s="474" t="s">
        <v>120</v>
      </c>
      <c r="AZ10" s="475"/>
      <c r="BA10" s="475"/>
      <c r="BB10" s="475"/>
      <c r="BC10" s="475"/>
      <c r="BD10" s="475"/>
      <c r="BE10" s="475"/>
      <c r="BF10" s="475"/>
      <c r="BG10" s="475"/>
      <c r="BH10" s="475"/>
      <c r="BI10" s="475"/>
      <c r="BJ10" s="475"/>
      <c r="BK10" s="475"/>
      <c r="BL10" s="475"/>
      <c r="BM10" s="476"/>
      <c r="BN10" s="460">
        <v>8750098</v>
      </c>
      <c r="BO10" s="461"/>
      <c r="BP10" s="461"/>
      <c r="BQ10" s="461"/>
      <c r="BR10" s="461"/>
      <c r="BS10" s="461"/>
      <c r="BT10" s="461"/>
      <c r="BU10" s="462"/>
      <c r="BV10" s="460">
        <v>7990080</v>
      </c>
      <c r="BW10" s="461"/>
      <c r="BX10" s="461"/>
      <c r="BY10" s="461"/>
      <c r="BZ10" s="461"/>
      <c r="CA10" s="461"/>
      <c r="CB10" s="461"/>
      <c r="CC10" s="46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2"/>
      <c r="C11" s="593"/>
      <c r="D11" s="593"/>
      <c r="E11" s="593"/>
      <c r="F11" s="593"/>
      <c r="G11" s="593"/>
      <c r="H11" s="593"/>
      <c r="I11" s="593"/>
      <c r="J11" s="593"/>
      <c r="K11" s="511"/>
      <c r="L11" s="421" t="s">
        <v>122</v>
      </c>
      <c r="M11" s="422"/>
      <c r="N11" s="422"/>
      <c r="O11" s="422"/>
      <c r="P11" s="422"/>
      <c r="Q11" s="423"/>
      <c r="R11" s="589" t="s">
        <v>123</v>
      </c>
      <c r="S11" s="590"/>
      <c r="T11" s="590"/>
      <c r="U11" s="590"/>
      <c r="V11" s="591"/>
      <c r="W11" s="601"/>
      <c r="X11" s="411"/>
      <c r="Y11" s="411"/>
      <c r="Z11" s="411"/>
      <c r="AA11" s="411"/>
      <c r="AB11" s="411"/>
      <c r="AC11" s="411"/>
      <c r="AD11" s="411"/>
      <c r="AE11" s="411"/>
      <c r="AF11" s="411"/>
      <c r="AG11" s="411"/>
      <c r="AH11" s="411"/>
      <c r="AI11" s="411"/>
      <c r="AJ11" s="411"/>
      <c r="AK11" s="411"/>
      <c r="AL11" s="602"/>
      <c r="AM11" s="517" t="s">
        <v>124</v>
      </c>
      <c r="AN11" s="417"/>
      <c r="AO11" s="417"/>
      <c r="AP11" s="417"/>
      <c r="AQ11" s="417"/>
      <c r="AR11" s="417"/>
      <c r="AS11" s="417"/>
      <c r="AT11" s="418"/>
      <c r="AU11" s="518" t="s">
        <v>125</v>
      </c>
      <c r="AV11" s="519"/>
      <c r="AW11" s="519"/>
      <c r="AX11" s="519"/>
      <c r="AY11" s="474" t="s">
        <v>126</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127</v>
      </c>
      <c r="CE11" s="420"/>
      <c r="CF11" s="420"/>
      <c r="CG11" s="420"/>
      <c r="CH11" s="420"/>
      <c r="CI11" s="420"/>
      <c r="CJ11" s="420"/>
      <c r="CK11" s="420"/>
      <c r="CL11" s="420"/>
      <c r="CM11" s="420"/>
      <c r="CN11" s="420"/>
      <c r="CO11" s="420"/>
      <c r="CP11" s="420"/>
      <c r="CQ11" s="420"/>
      <c r="CR11" s="420"/>
      <c r="CS11" s="501"/>
      <c r="CT11" s="563" t="s">
        <v>128</v>
      </c>
      <c r="CU11" s="564"/>
      <c r="CV11" s="564"/>
      <c r="CW11" s="564"/>
      <c r="CX11" s="564"/>
      <c r="CY11" s="564"/>
      <c r="CZ11" s="564"/>
      <c r="DA11" s="565"/>
      <c r="DB11" s="563" t="s">
        <v>128</v>
      </c>
      <c r="DC11" s="564"/>
      <c r="DD11" s="564"/>
      <c r="DE11" s="564"/>
      <c r="DF11" s="564"/>
      <c r="DG11" s="564"/>
      <c r="DH11" s="564"/>
      <c r="DI11" s="565"/>
    </row>
    <row r="12" spans="1:119" ht="18.75" customHeight="1" x14ac:dyDescent="0.2">
      <c r="A12" s="178"/>
      <c r="B12" s="566" t="s">
        <v>129</v>
      </c>
      <c r="C12" s="567"/>
      <c r="D12" s="567"/>
      <c r="E12" s="567"/>
      <c r="F12" s="567"/>
      <c r="G12" s="567"/>
      <c r="H12" s="567"/>
      <c r="I12" s="567"/>
      <c r="J12" s="567"/>
      <c r="K12" s="568"/>
      <c r="L12" s="575" t="s">
        <v>130</v>
      </c>
      <c r="M12" s="576"/>
      <c r="N12" s="576"/>
      <c r="O12" s="576"/>
      <c r="P12" s="576"/>
      <c r="Q12" s="577"/>
      <c r="R12" s="578">
        <v>319702</v>
      </c>
      <c r="S12" s="579"/>
      <c r="T12" s="579"/>
      <c r="U12" s="579"/>
      <c r="V12" s="580"/>
      <c r="W12" s="581" t="s">
        <v>1</v>
      </c>
      <c r="X12" s="519"/>
      <c r="Y12" s="519"/>
      <c r="Z12" s="519"/>
      <c r="AA12" s="519"/>
      <c r="AB12" s="582"/>
      <c r="AC12" s="583" t="s">
        <v>131</v>
      </c>
      <c r="AD12" s="584"/>
      <c r="AE12" s="584"/>
      <c r="AF12" s="584"/>
      <c r="AG12" s="585"/>
      <c r="AH12" s="583" t="s">
        <v>132</v>
      </c>
      <c r="AI12" s="584"/>
      <c r="AJ12" s="584"/>
      <c r="AK12" s="584"/>
      <c r="AL12" s="586"/>
      <c r="AM12" s="517" t="s">
        <v>133</v>
      </c>
      <c r="AN12" s="417"/>
      <c r="AO12" s="417"/>
      <c r="AP12" s="417"/>
      <c r="AQ12" s="417"/>
      <c r="AR12" s="417"/>
      <c r="AS12" s="417"/>
      <c r="AT12" s="418"/>
      <c r="AU12" s="518" t="s">
        <v>101</v>
      </c>
      <c r="AV12" s="519"/>
      <c r="AW12" s="519"/>
      <c r="AX12" s="519"/>
      <c r="AY12" s="474" t="s">
        <v>134</v>
      </c>
      <c r="AZ12" s="475"/>
      <c r="BA12" s="475"/>
      <c r="BB12" s="475"/>
      <c r="BC12" s="475"/>
      <c r="BD12" s="475"/>
      <c r="BE12" s="475"/>
      <c r="BF12" s="475"/>
      <c r="BG12" s="475"/>
      <c r="BH12" s="475"/>
      <c r="BI12" s="475"/>
      <c r="BJ12" s="475"/>
      <c r="BK12" s="475"/>
      <c r="BL12" s="475"/>
      <c r="BM12" s="476"/>
      <c r="BN12" s="460">
        <v>5780000</v>
      </c>
      <c r="BO12" s="461"/>
      <c r="BP12" s="461"/>
      <c r="BQ12" s="461"/>
      <c r="BR12" s="461"/>
      <c r="BS12" s="461"/>
      <c r="BT12" s="461"/>
      <c r="BU12" s="462"/>
      <c r="BV12" s="460">
        <v>6310000</v>
      </c>
      <c r="BW12" s="461"/>
      <c r="BX12" s="461"/>
      <c r="BY12" s="461"/>
      <c r="BZ12" s="461"/>
      <c r="CA12" s="461"/>
      <c r="CB12" s="461"/>
      <c r="CC12" s="462"/>
      <c r="CD12" s="500" t="s">
        <v>135</v>
      </c>
      <c r="CE12" s="420"/>
      <c r="CF12" s="420"/>
      <c r="CG12" s="420"/>
      <c r="CH12" s="420"/>
      <c r="CI12" s="420"/>
      <c r="CJ12" s="420"/>
      <c r="CK12" s="420"/>
      <c r="CL12" s="420"/>
      <c r="CM12" s="420"/>
      <c r="CN12" s="420"/>
      <c r="CO12" s="420"/>
      <c r="CP12" s="420"/>
      <c r="CQ12" s="420"/>
      <c r="CR12" s="420"/>
      <c r="CS12" s="501"/>
      <c r="CT12" s="563" t="s">
        <v>136</v>
      </c>
      <c r="CU12" s="564"/>
      <c r="CV12" s="564"/>
      <c r="CW12" s="564"/>
      <c r="CX12" s="564"/>
      <c r="CY12" s="564"/>
      <c r="CZ12" s="564"/>
      <c r="DA12" s="565"/>
      <c r="DB12" s="563" t="s">
        <v>137</v>
      </c>
      <c r="DC12" s="564"/>
      <c r="DD12" s="564"/>
      <c r="DE12" s="564"/>
      <c r="DF12" s="564"/>
      <c r="DG12" s="564"/>
      <c r="DH12" s="564"/>
      <c r="DI12" s="565"/>
    </row>
    <row r="13" spans="1:119" ht="18.75" customHeight="1" x14ac:dyDescent="0.2">
      <c r="A13" s="178"/>
      <c r="B13" s="569"/>
      <c r="C13" s="570"/>
      <c r="D13" s="570"/>
      <c r="E13" s="570"/>
      <c r="F13" s="570"/>
      <c r="G13" s="570"/>
      <c r="H13" s="570"/>
      <c r="I13" s="570"/>
      <c r="J13" s="570"/>
      <c r="K13" s="571"/>
      <c r="L13" s="187"/>
      <c r="M13" s="544" t="s">
        <v>138</v>
      </c>
      <c r="N13" s="545"/>
      <c r="O13" s="545"/>
      <c r="P13" s="545"/>
      <c r="Q13" s="546"/>
      <c r="R13" s="547">
        <v>316985</v>
      </c>
      <c r="S13" s="548"/>
      <c r="T13" s="548"/>
      <c r="U13" s="548"/>
      <c r="V13" s="549"/>
      <c r="W13" s="550" t="s">
        <v>139</v>
      </c>
      <c r="X13" s="446"/>
      <c r="Y13" s="446"/>
      <c r="Z13" s="446"/>
      <c r="AA13" s="446"/>
      <c r="AB13" s="447"/>
      <c r="AC13" s="413">
        <v>4312</v>
      </c>
      <c r="AD13" s="414"/>
      <c r="AE13" s="414"/>
      <c r="AF13" s="414"/>
      <c r="AG13" s="415"/>
      <c r="AH13" s="413">
        <v>4550</v>
      </c>
      <c r="AI13" s="414"/>
      <c r="AJ13" s="414"/>
      <c r="AK13" s="414"/>
      <c r="AL13" s="473"/>
      <c r="AM13" s="517" t="s">
        <v>140</v>
      </c>
      <c r="AN13" s="417"/>
      <c r="AO13" s="417"/>
      <c r="AP13" s="417"/>
      <c r="AQ13" s="417"/>
      <c r="AR13" s="417"/>
      <c r="AS13" s="417"/>
      <c r="AT13" s="418"/>
      <c r="AU13" s="518" t="s">
        <v>141</v>
      </c>
      <c r="AV13" s="519"/>
      <c r="AW13" s="519"/>
      <c r="AX13" s="519"/>
      <c r="AY13" s="474" t="s">
        <v>142</v>
      </c>
      <c r="AZ13" s="475"/>
      <c r="BA13" s="475"/>
      <c r="BB13" s="475"/>
      <c r="BC13" s="475"/>
      <c r="BD13" s="475"/>
      <c r="BE13" s="475"/>
      <c r="BF13" s="475"/>
      <c r="BG13" s="475"/>
      <c r="BH13" s="475"/>
      <c r="BI13" s="475"/>
      <c r="BJ13" s="475"/>
      <c r="BK13" s="475"/>
      <c r="BL13" s="475"/>
      <c r="BM13" s="476"/>
      <c r="BN13" s="460">
        <v>3808362</v>
      </c>
      <c r="BO13" s="461"/>
      <c r="BP13" s="461"/>
      <c r="BQ13" s="461"/>
      <c r="BR13" s="461"/>
      <c r="BS13" s="461"/>
      <c r="BT13" s="461"/>
      <c r="BU13" s="462"/>
      <c r="BV13" s="460">
        <v>3076862</v>
      </c>
      <c r="BW13" s="461"/>
      <c r="BX13" s="461"/>
      <c r="BY13" s="461"/>
      <c r="BZ13" s="461"/>
      <c r="CA13" s="461"/>
      <c r="CB13" s="461"/>
      <c r="CC13" s="462"/>
      <c r="CD13" s="500" t="s">
        <v>143</v>
      </c>
      <c r="CE13" s="420"/>
      <c r="CF13" s="420"/>
      <c r="CG13" s="420"/>
      <c r="CH13" s="420"/>
      <c r="CI13" s="420"/>
      <c r="CJ13" s="420"/>
      <c r="CK13" s="420"/>
      <c r="CL13" s="420"/>
      <c r="CM13" s="420"/>
      <c r="CN13" s="420"/>
      <c r="CO13" s="420"/>
      <c r="CP13" s="420"/>
      <c r="CQ13" s="420"/>
      <c r="CR13" s="420"/>
      <c r="CS13" s="501"/>
      <c r="CT13" s="457">
        <v>2.7</v>
      </c>
      <c r="CU13" s="458"/>
      <c r="CV13" s="458"/>
      <c r="CW13" s="458"/>
      <c r="CX13" s="458"/>
      <c r="CY13" s="458"/>
      <c r="CZ13" s="458"/>
      <c r="DA13" s="459"/>
      <c r="DB13" s="457">
        <v>3.2</v>
      </c>
      <c r="DC13" s="458"/>
      <c r="DD13" s="458"/>
      <c r="DE13" s="458"/>
      <c r="DF13" s="458"/>
      <c r="DG13" s="458"/>
      <c r="DH13" s="458"/>
      <c r="DI13" s="459"/>
    </row>
    <row r="14" spans="1:119" ht="18.75" customHeight="1" thickBot="1" x14ac:dyDescent="0.25">
      <c r="A14" s="178"/>
      <c r="B14" s="569"/>
      <c r="C14" s="570"/>
      <c r="D14" s="570"/>
      <c r="E14" s="570"/>
      <c r="F14" s="570"/>
      <c r="G14" s="570"/>
      <c r="H14" s="570"/>
      <c r="I14" s="570"/>
      <c r="J14" s="570"/>
      <c r="K14" s="571"/>
      <c r="L14" s="534" t="s">
        <v>144</v>
      </c>
      <c r="M14" s="587"/>
      <c r="N14" s="587"/>
      <c r="O14" s="587"/>
      <c r="P14" s="587"/>
      <c r="Q14" s="588"/>
      <c r="R14" s="547">
        <v>321394</v>
      </c>
      <c r="S14" s="548"/>
      <c r="T14" s="548"/>
      <c r="U14" s="548"/>
      <c r="V14" s="549"/>
      <c r="W14" s="551"/>
      <c r="X14" s="449"/>
      <c r="Y14" s="449"/>
      <c r="Z14" s="449"/>
      <c r="AA14" s="449"/>
      <c r="AB14" s="450"/>
      <c r="AC14" s="540">
        <v>3</v>
      </c>
      <c r="AD14" s="541"/>
      <c r="AE14" s="541"/>
      <c r="AF14" s="541"/>
      <c r="AG14" s="542"/>
      <c r="AH14" s="540">
        <v>3.2</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145</v>
      </c>
      <c r="CE14" s="498"/>
      <c r="CF14" s="498"/>
      <c r="CG14" s="498"/>
      <c r="CH14" s="498"/>
      <c r="CI14" s="498"/>
      <c r="CJ14" s="498"/>
      <c r="CK14" s="498"/>
      <c r="CL14" s="498"/>
      <c r="CM14" s="498"/>
      <c r="CN14" s="498"/>
      <c r="CO14" s="498"/>
      <c r="CP14" s="498"/>
      <c r="CQ14" s="498"/>
      <c r="CR14" s="498"/>
      <c r="CS14" s="499"/>
      <c r="CT14" s="557" t="s">
        <v>128</v>
      </c>
      <c r="CU14" s="558"/>
      <c r="CV14" s="558"/>
      <c r="CW14" s="558"/>
      <c r="CX14" s="558"/>
      <c r="CY14" s="558"/>
      <c r="CZ14" s="558"/>
      <c r="DA14" s="559"/>
      <c r="DB14" s="557" t="s">
        <v>128</v>
      </c>
      <c r="DC14" s="558"/>
      <c r="DD14" s="558"/>
      <c r="DE14" s="558"/>
      <c r="DF14" s="558"/>
      <c r="DG14" s="558"/>
      <c r="DH14" s="558"/>
      <c r="DI14" s="559"/>
    </row>
    <row r="15" spans="1:119" ht="18.75" customHeight="1" x14ac:dyDescent="0.2">
      <c r="A15" s="178"/>
      <c r="B15" s="569"/>
      <c r="C15" s="570"/>
      <c r="D15" s="570"/>
      <c r="E15" s="570"/>
      <c r="F15" s="570"/>
      <c r="G15" s="570"/>
      <c r="H15" s="570"/>
      <c r="I15" s="570"/>
      <c r="J15" s="570"/>
      <c r="K15" s="571"/>
      <c r="L15" s="187"/>
      <c r="M15" s="544" t="s">
        <v>146</v>
      </c>
      <c r="N15" s="545"/>
      <c r="O15" s="545"/>
      <c r="P15" s="545"/>
      <c r="Q15" s="546"/>
      <c r="R15" s="547">
        <v>318437</v>
      </c>
      <c r="S15" s="548"/>
      <c r="T15" s="548"/>
      <c r="U15" s="548"/>
      <c r="V15" s="549"/>
      <c r="W15" s="550" t="s">
        <v>147</v>
      </c>
      <c r="X15" s="446"/>
      <c r="Y15" s="446"/>
      <c r="Z15" s="446"/>
      <c r="AA15" s="446"/>
      <c r="AB15" s="447"/>
      <c r="AC15" s="413">
        <v>36152</v>
      </c>
      <c r="AD15" s="414"/>
      <c r="AE15" s="414"/>
      <c r="AF15" s="414"/>
      <c r="AG15" s="415"/>
      <c r="AH15" s="413">
        <v>36734</v>
      </c>
      <c r="AI15" s="414"/>
      <c r="AJ15" s="414"/>
      <c r="AK15" s="414"/>
      <c r="AL15" s="473"/>
      <c r="AM15" s="517"/>
      <c r="AN15" s="417"/>
      <c r="AO15" s="417"/>
      <c r="AP15" s="417"/>
      <c r="AQ15" s="417"/>
      <c r="AR15" s="417"/>
      <c r="AS15" s="417"/>
      <c r="AT15" s="418"/>
      <c r="AU15" s="518"/>
      <c r="AV15" s="519"/>
      <c r="AW15" s="519"/>
      <c r="AX15" s="519"/>
      <c r="AY15" s="486" t="s">
        <v>148</v>
      </c>
      <c r="AZ15" s="487"/>
      <c r="BA15" s="487"/>
      <c r="BB15" s="487"/>
      <c r="BC15" s="487"/>
      <c r="BD15" s="487"/>
      <c r="BE15" s="487"/>
      <c r="BF15" s="487"/>
      <c r="BG15" s="487"/>
      <c r="BH15" s="487"/>
      <c r="BI15" s="487"/>
      <c r="BJ15" s="487"/>
      <c r="BK15" s="487"/>
      <c r="BL15" s="487"/>
      <c r="BM15" s="488"/>
      <c r="BN15" s="489">
        <v>44363192</v>
      </c>
      <c r="BO15" s="490"/>
      <c r="BP15" s="490"/>
      <c r="BQ15" s="490"/>
      <c r="BR15" s="490"/>
      <c r="BS15" s="490"/>
      <c r="BT15" s="490"/>
      <c r="BU15" s="491"/>
      <c r="BV15" s="489">
        <v>46224266</v>
      </c>
      <c r="BW15" s="490"/>
      <c r="BX15" s="490"/>
      <c r="BY15" s="490"/>
      <c r="BZ15" s="490"/>
      <c r="CA15" s="490"/>
      <c r="CB15" s="490"/>
      <c r="CC15" s="491"/>
      <c r="CD15" s="560" t="s">
        <v>149</v>
      </c>
      <c r="CE15" s="561"/>
      <c r="CF15" s="561"/>
      <c r="CG15" s="561"/>
      <c r="CH15" s="561"/>
      <c r="CI15" s="561"/>
      <c r="CJ15" s="561"/>
      <c r="CK15" s="561"/>
      <c r="CL15" s="561"/>
      <c r="CM15" s="561"/>
      <c r="CN15" s="561"/>
      <c r="CO15" s="561"/>
      <c r="CP15" s="561"/>
      <c r="CQ15" s="561"/>
      <c r="CR15" s="561"/>
      <c r="CS15" s="562"/>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9"/>
      <c r="C16" s="570"/>
      <c r="D16" s="570"/>
      <c r="E16" s="570"/>
      <c r="F16" s="570"/>
      <c r="G16" s="570"/>
      <c r="H16" s="570"/>
      <c r="I16" s="570"/>
      <c r="J16" s="570"/>
      <c r="K16" s="571"/>
      <c r="L16" s="534" t="s">
        <v>150</v>
      </c>
      <c r="M16" s="535"/>
      <c r="N16" s="535"/>
      <c r="O16" s="535"/>
      <c r="P16" s="535"/>
      <c r="Q16" s="536"/>
      <c r="R16" s="537" t="s">
        <v>151</v>
      </c>
      <c r="S16" s="538"/>
      <c r="T16" s="538"/>
      <c r="U16" s="538"/>
      <c r="V16" s="539"/>
      <c r="W16" s="551"/>
      <c r="X16" s="449"/>
      <c r="Y16" s="449"/>
      <c r="Z16" s="449"/>
      <c r="AA16" s="449"/>
      <c r="AB16" s="450"/>
      <c r="AC16" s="540">
        <v>24.7</v>
      </c>
      <c r="AD16" s="541"/>
      <c r="AE16" s="541"/>
      <c r="AF16" s="541"/>
      <c r="AG16" s="542"/>
      <c r="AH16" s="540">
        <v>25.5</v>
      </c>
      <c r="AI16" s="541"/>
      <c r="AJ16" s="541"/>
      <c r="AK16" s="541"/>
      <c r="AL16" s="543"/>
      <c r="AM16" s="517"/>
      <c r="AN16" s="417"/>
      <c r="AO16" s="417"/>
      <c r="AP16" s="417"/>
      <c r="AQ16" s="417"/>
      <c r="AR16" s="417"/>
      <c r="AS16" s="417"/>
      <c r="AT16" s="418"/>
      <c r="AU16" s="518"/>
      <c r="AV16" s="519"/>
      <c r="AW16" s="519"/>
      <c r="AX16" s="519"/>
      <c r="AY16" s="474" t="s">
        <v>152</v>
      </c>
      <c r="AZ16" s="475"/>
      <c r="BA16" s="475"/>
      <c r="BB16" s="475"/>
      <c r="BC16" s="475"/>
      <c r="BD16" s="475"/>
      <c r="BE16" s="475"/>
      <c r="BF16" s="475"/>
      <c r="BG16" s="475"/>
      <c r="BH16" s="475"/>
      <c r="BI16" s="475"/>
      <c r="BJ16" s="475"/>
      <c r="BK16" s="475"/>
      <c r="BL16" s="475"/>
      <c r="BM16" s="476"/>
      <c r="BN16" s="460">
        <v>54610281</v>
      </c>
      <c r="BO16" s="461"/>
      <c r="BP16" s="461"/>
      <c r="BQ16" s="461"/>
      <c r="BR16" s="461"/>
      <c r="BS16" s="461"/>
      <c r="BT16" s="461"/>
      <c r="BU16" s="462"/>
      <c r="BV16" s="460">
        <v>53662588</v>
      </c>
      <c r="BW16" s="461"/>
      <c r="BX16" s="461"/>
      <c r="BY16" s="461"/>
      <c r="BZ16" s="461"/>
      <c r="CA16" s="461"/>
      <c r="CB16" s="461"/>
      <c r="CC16" s="462"/>
      <c r="CD16" s="191"/>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5">
      <c r="A17" s="178"/>
      <c r="B17" s="572"/>
      <c r="C17" s="573"/>
      <c r="D17" s="573"/>
      <c r="E17" s="573"/>
      <c r="F17" s="573"/>
      <c r="G17" s="573"/>
      <c r="H17" s="573"/>
      <c r="I17" s="573"/>
      <c r="J17" s="573"/>
      <c r="K17" s="574"/>
      <c r="L17" s="192"/>
      <c r="M17" s="553" t="s">
        <v>153</v>
      </c>
      <c r="N17" s="554"/>
      <c r="O17" s="554"/>
      <c r="P17" s="554"/>
      <c r="Q17" s="555"/>
      <c r="R17" s="537" t="s">
        <v>154</v>
      </c>
      <c r="S17" s="538"/>
      <c r="T17" s="538"/>
      <c r="U17" s="538"/>
      <c r="V17" s="539"/>
      <c r="W17" s="550" t="s">
        <v>155</v>
      </c>
      <c r="X17" s="446"/>
      <c r="Y17" s="446"/>
      <c r="Z17" s="446"/>
      <c r="AA17" s="446"/>
      <c r="AB17" s="447"/>
      <c r="AC17" s="413">
        <v>105663</v>
      </c>
      <c r="AD17" s="414"/>
      <c r="AE17" s="414"/>
      <c r="AF17" s="414"/>
      <c r="AG17" s="415"/>
      <c r="AH17" s="413">
        <v>102817</v>
      </c>
      <c r="AI17" s="414"/>
      <c r="AJ17" s="414"/>
      <c r="AK17" s="414"/>
      <c r="AL17" s="473"/>
      <c r="AM17" s="517"/>
      <c r="AN17" s="417"/>
      <c r="AO17" s="417"/>
      <c r="AP17" s="417"/>
      <c r="AQ17" s="417"/>
      <c r="AR17" s="417"/>
      <c r="AS17" s="417"/>
      <c r="AT17" s="418"/>
      <c r="AU17" s="518"/>
      <c r="AV17" s="519"/>
      <c r="AW17" s="519"/>
      <c r="AX17" s="519"/>
      <c r="AY17" s="474" t="s">
        <v>156</v>
      </c>
      <c r="AZ17" s="475"/>
      <c r="BA17" s="475"/>
      <c r="BB17" s="475"/>
      <c r="BC17" s="475"/>
      <c r="BD17" s="475"/>
      <c r="BE17" s="475"/>
      <c r="BF17" s="475"/>
      <c r="BG17" s="475"/>
      <c r="BH17" s="475"/>
      <c r="BI17" s="475"/>
      <c r="BJ17" s="475"/>
      <c r="BK17" s="475"/>
      <c r="BL17" s="475"/>
      <c r="BM17" s="476"/>
      <c r="BN17" s="460">
        <v>56353915</v>
      </c>
      <c r="BO17" s="461"/>
      <c r="BP17" s="461"/>
      <c r="BQ17" s="461"/>
      <c r="BR17" s="461"/>
      <c r="BS17" s="461"/>
      <c r="BT17" s="461"/>
      <c r="BU17" s="462"/>
      <c r="BV17" s="460">
        <v>58860965</v>
      </c>
      <c r="BW17" s="461"/>
      <c r="BX17" s="461"/>
      <c r="BY17" s="461"/>
      <c r="BZ17" s="461"/>
      <c r="CA17" s="461"/>
      <c r="CB17" s="461"/>
      <c r="CC17" s="462"/>
      <c r="CD17" s="191"/>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5">
      <c r="A18" s="178"/>
      <c r="B18" s="510" t="s">
        <v>157</v>
      </c>
      <c r="C18" s="511"/>
      <c r="D18" s="511"/>
      <c r="E18" s="512"/>
      <c r="F18" s="512"/>
      <c r="G18" s="512"/>
      <c r="H18" s="512"/>
      <c r="I18" s="512"/>
      <c r="J18" s="512"/>
      <c r="K18" s="512"/>
      <c r="L18" s="513">
        <v>757.2</v>
      </c>
      <c r="M18" s="513"/>
      <c r="N18" s="513"/>
      <c r="O18" s="513"/>
      <c r="P18" s="513"/>
      <c r="Q18" s="513"/>
      <c r="R18" s="514"/>
      <c r="S18" s="514"/>
      <c r="T18" s="514"/>
      <c r="U18" s="514"/>
      <c r="V18" s="515"/>
      <c r="W18" s="531"/>
      <c r="X18" s="532"/>
      <c r="Y18" s="532"/>
      <c r="Z18" s="532"/>
      <c r="AA18" s="532"/>
      <c r="AB18" s="556"/>
      <c r="AC18" s="430">
        <v>72.3</v>
      </c>
      <c r="AD18" s="431"/>
      <c r="AE18" s="431"/>
      <c r="AF18" s="431"/>
      <c r="AG18" s="516"/>
      <c r="AH18" s="430">
        <v>71.400000000000006</v>
      </c>
      <c r="AI18" s="431"/>
      <c r="AJ18" s="431"/>
      <c r="AK18" s="431"/>
      <c r="AL18" s="432"/>
      <c r="AM18" s="517"/>
      <c r="AN18" s="417"/>
      <c r="AO18" s="417"/>
      <c r="AP18" s="417"/>
      <c r="AQ18" s="417"/>
      <c r="AR18" s="417"/>
      <c r="AS18" s="417"/>
      <c r="AT18" s="418"/>
      <c r="AU18" s="518"/>
      <c r="AV18" s="519"/>
      <c r="AW18" s="519"/>
      <c r="AX18" s="519"/>
      <c r="AY18" s="474" t="s">
        <v>158</v>
      </c>
      <c r="AZ18" s="475"/>
      <c r="BA18" s="475"/>
      <c r="BB18" s="475"/>
      <c r="BC18" s="475"/>
      <c r="BD18" s="475"/>
      <c r="BE18" s="475"/>
      <c r="BF18" s="475"/>
      <c r="BG18" s="475"/>
      <c r="BH18" s="475"/>
      <c r="BI18" s="475"/>
      <c r="BJ18" s="475"/>
      <c r="BK18" s="475"/>
      <c r="BL18" s="475"/>
      <c r="BM18" s="476"/>
      <c r="BN18" s="460">
        <v>60973263</v>
      </c>
      <c r="BO18" s="461"/>
      <c r="BP18" s="461"/>
      <c r="BQ18" s="461"/>
      <c r="BR18" s="461"/>
      <c r="BS18" s="461"/>
      <c r="BT18" s="461"/>
      <c r="BU18" s="462"/>
      <c r="BV18" s="460">
        <v>60188866</v>
      </c>
      <c r="BW18" s="461"/>
      <c r="BX18" s="461"/>
      <c r="BY18" s="461"/>
      <c r="BZ18" s="461"/>
      <c r="CA18" s="461"/>
      <c r="CB18" s="461"/>
      <c r="CC18" s="462"/>
      <c r="CD18" s="191"/>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5">
      <c r="A19" s="178"/>
      <c r="B19" s="510" t="s">
        <v>159</v>
      </c>
      <c r="C19" s="511"/>
      <c r="D19" s="511"/>
      <c r="E19" s="512"/>
      <c r="F19" s="512"/>
      <c r="G19" s="512"/>
      <c r="H19" s="512"/>
      <c r="I19" s="512"/>
      <c r="J19" s="512"/>
      <c r="K19" s="512"/>
      <c r="L19" s="520">
        <v>433</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160</v>
      </c>
      <c r="AZ19" s="475"/>
      <c r="BA19" s="475"/>
      <c r="BB19" s="475"/>
      <c r="BC19" s="475"/>
      <c r="BD19" s="475"/>
      <c r="BE19" s="475"/>
      <c r="BF19" s="475"/>
      <c r="BG19" s="475"/>
      <c r="BH19" s="475"/>
      <c r="BI19" s="475"/>
      <c r="BJ19" s="475"/>
      <c r="BK19" s="475"/>
      <c r="BL19" s="475"/>
      <c r="BM19" s="476"/>
      <c r="BN19" s="460">
        <v>101556784</v>
      </c>
      <c r="BO19" s="461"/>
      <c r="BP19" s="461"/>
      <c r="BQ19" s="461"/>
      <c r="BR19" s="461"/>
      <c r="BS19" s="461"/>
      <c r="BT19" s="461"/>
      <c r="BU19" s="462"/>
      <c r="BV19" s="460">
        <v>93503945</v>
      </c>
      <c r="BW19" s="461"/>
      <c r="BX19" s="461"/>
      <c r="BY19" s="461"/>
      <c r="BZ19" s="461"/>
      <c r="CA19" s="461"/>
      <c r="CB19" s="461"/>
      <c r="CC19" s="462"/>
      <c r="CD19" s="191"/>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5">
      <c r="A20" s="178"/>
      <c r="B20" s="510" t="s">
        <v>161</v>
      </c>
      <c r="C20" s="511"/>
      <c r="D20" s="511"/>
      <c r="E20" s="512"/>
      <c r="F20" s="512"/>
      <c r="G20" s="512"/>
      <c r="H20" s="512"/>
      <c r="I20" s="512"/>
      <c r="J20" s="512"/>
      <c r="K20" s="512"/>
      <c r="L20" s="520">
        <v>140441</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91"/>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5">
      <c r="A21" s="178"/>
      <c r="B21" s="507" t="s">
        <v>162</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91"/>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2">
      <c r="A22" s="178"/>
      <c r="B22" s="436" t="s">
        <v>163</v>
      </c>
      <c r="C22" s="437"/>
      <c r="D22" s="438"/>
      <c r="E22" s="445" t="s">
        <v>1</v>
      </c>
      <c r="F22" s="446"/>
      <c r="G22" s="446"/>
      <c r="H22" s="446"/>
      <c r="I22" s="446"/>
      <c r="J22" s="446"/>
      <c r="K22" s="447"/>
      <c r="L22" s="445" t="s">
        <v>164</v>
      </c>
      <c r="M22" s="446"/>
      <c r="N22" s="446"/>
      <c r="O22" s="446"/>
      <c r="P22" s="447"/>
      <c r="Q22" s="451" t="s">
        <v>165</v>
      </c>
      <c r="R22" s="452"/>
      <c r="S22" s="452"/>
      <c r="T22" s="452"/>
      <c r="U22" s="452"/>
      <c r="V22" s="453"/>
      <c r="W22" s="502" t="s">
        <v>166</v>
      </c>
      <c r="X22" s="437"/>
      <c r="Y22" s="438"/>
      <c r="Z22" s="445" t="s">
        <v>1</v>
      </c>
      <c r="AA22" s="446"/>
      <c r="AB22" s="446"/>
      <c r="AC22" s="446"/>
      <c r="AD22" s="446"/>
      <c r="AE22" s="446"/>
      <c r="AF22" s="446"/>
      <c r="AG22" s="447"/>
      <c r="AH22" s="463" t="s">
        <v>167</v>
      </c>
      <c r="AI22" s="446"/>
      <c r="AJ22" s="446"/>
      <c r="AK22" s="446"/>
      <c r="AL22" s="447"/>
      <c r="AM22" s="463" t="s">
        <v>168</v>
      </c>
      <c r="AN22" s="464"/>
      <c r="AO22" s="464"/>
      <c r="AP22" s="464"/>
      <c r="AQ22" s="464"/>
      <c r="AR22" s="465"/>
      <c r="AS22" s="451" t="s">
        <v>165</v>
      </c>
      <c r="AT22" s="452"/>
      <c r="AU22" s="452"/>
      <c r="AV22" s="452"/>
      <c r="AW22" s="452"/>
      <c r="AX22" s="469"/>
      <c r="AY22" s="486" t="s">
        <v>169</v>
      </c>
      <c r="AZ22" s="487"/>
      <c r="BA22" s="487"/>
      <c r="BB22" s="487"/>
      <c r="BC22" s="487"/>
      <c r="BD22" s="487"/>
      <c r="BE22" s="487"/>
      <c r="BF22" s="487"/>
      <c r="BG22" s="487"/>
      <c r="BH22" s="487"/>
      <c r="BI22" s="487"/>
      <c r="BJ22" s="487"/>
      <c r="BK22" s="487"/>
      <c r="BL22" s="487"/>
      <c r="BM22" s="488"/>
      <c r="BN22" s="489">
        <v>89055362</v>
      </c>
      <c r="BO22" s="490"/>
      <c r="BP22" s="490"/>
      <c r="BQ22" s="490"/>
      <c r="BR22" s="490"/>
      <c r="BS22" s="490"/>
      <c r="BT22" s="490"/>
      <c r="BU22" s="491"/>
      <c r="BV22" s="489">
        <v>83877310</v>
      </c>
      <c r="BW22" s="490"/>
      <c r="BX22" s="490"/>
      <c r="BY22" s="490"/>
      <c r="BZ22" s="490"/>
      <c r="CA22" s="490"/>
      <c r="CB22" s="490"/>
      <c r="CC22" s="491"/>
      <c r="CD22" s="191"/>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2">
      <c r="A23" s="178"/>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170</v>
      </c>
      <c r="AZ23" s="475"/>
      <c r="BA23" s="475"/>
      <c r="BB23" s="475"/>
      <c r="BC23" s="475"/>
      <c r="BD23" s="475"/>
      <c r="BE23" s="475"/>
      <c r="BF23" s="475"/>
      <c r="BG23" s="475"/>
      <c r="BH23" s="475"/>
      <c r="BI23" s="475"/>
      <c r="BJ23" s="475"/>
      <c r="BK23" s="475"/>
      <c r="BL23" s="475"/>
      <c r="BM23" s="476"/>
      <c r="BN23" s="460">
        <v>74705704</v>
      </c>
      <c r="BO23" s="461"/>
      <c r="BP23" s="461"/>
      <c r="BQ23" s="461"/>
      <c r="BR23" s="461"/>
      <c r="BS23" s="461"/>
      <c r="BT23" s="461"/>
      <c r="BU23" s="462"/>
      <c r="BV23" s="460">
        <v>70452718</v>
      </c>
      <c r="BW23" s="461"/>
      <c r="BX23" s="461"/>
      <c r="BY23" s="461"/>
      <c r="BZ23" s="461"/>
      <c r="CA23" s="461"/>
      <c r="CB23" s="461"/>
      <c r="CC23" s="462"/>
      <c r="CD23" s="191"/>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5">
      <c r="A24" s="178"/>
      <c r="B24" s="439"/>
      <c r="C24" s="440"/>
      <c r="D24" s="441"/>
      <c r="E24" s="416" t="s">
        <v>171</v>
      </c>
      <c r="F24" s="417"/>
      <c r="G24" s="417"/>
      <c r="H24" s="417"/>
      <c r="I24" s="417"/>
      <c r="J24" s="417"/>
      <c r="K24" s="418"/>
      <c r="L24" s="413">
        <v>1</v>
      </c>
      <c r="M24" s="414"/>
      <c r="N24" s="414"/>
      <c r="O24" s="414"/>
      <c r="P24" s="415"/>
      <c r="Q24" s="413">
        <v>10570</v>
      </c>
      <c r="R24" s="414"/>
      <c r="S24" s="414"/>
      <c r="T24" s="414"/>
      <c r="U24" s="414"/>
      <c r="V24" s="415"/>
      <c r="W24" s="503"/>
      <c r="X24" s="440"/>
      <c r="Y24" s="441"/>
      <c r="Z24" s="416" t="s">
        <v>172</v>
      </c>
      <c r="AA24" s="417"/>
      <c r="AB24" s="417"/>
      <c r="AC24" s="417"/>
      <c r="AD24" s="417"/>
      <c r="AE24" s="417"/>
      <c r="AF24" s="417"/>
      <c r="AG24" s="418"/>
      <c r="AH24" s="413">
        <v>1767</v>
      </c>
      <c r="AI24" s="414"/>
      <c r="AJ24" s="414"/>
      <c r="AK24" s="414"/>
      <c r="AL24" s="415"/>
      <c r="AM24" s="413">
        <v>5864673</v>
      </c>
      <c r="AN24" s="414"/>
      <c r="AO24" s="414"/>
      <c r="AP24" s="414"/>
      <c r="AQ24" s="414"/>
      <c r="AR24" s="415"/>
      <c r="AS24" s="413">
        <v>3319</v>
      </c>
      <c r="AT24" s="414"/>
      <c r="AU24" s="414"/>
      <c r="AV24" s="414"/>
      <c r="AW24" s="414"/>
      <c r="AX24" s="473"/>
      <c r="AY24" s="433" t="s">
        <v>173</v>
      </c>
      <c r="AZ24" s="434"/>
      <c r="BA24" s="434"/>
      <c r="BB24" s="434"/>
      <c r="BC24" s="434"/>
      <c r="BD24" s="434"/>
      <c r="BE24" s="434"/>
      <c r="BF24" s="434"/>
      <c r="BG24" s="434"/>
      <c r="BH24" s="434"/>
      <c r="BI24" s="434"/>
      <c r="BJ24" s="434"/>
      <c r="BK24" s="434"/>
      <c r="BL24" s="434"/>
      <c r="BM24" s="435"/>
      <c r="BN24" s="460">
        <v>40463642</v>
      </c>
      <c r="BO24" s="461"/>
      <c r="BP24" s="461"/>
      <c r="BQ24" s="461"/>
      <c r="BR24" s="461"/>
      <c r="BS24" s="461"/>
      <c r="BT24" s="461"/>
      <c r="BU24" s="462"/>
      <c r="BV24" s="460">
        <v>37049141</v>
      </c>
      <c r="BW24" s="461"/>
      <c r="BX24" s="461"/>
      <c r="BY24" s="461"/>
      <c r="BZ24" s="461"/>
      <c r="CA24" s="461"/>
      <c r="CB24" s="461"/>
      <c r="CC24" s="462"/>
      <c r="CD24" s="191"/>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2">
      <c r="A25" s="178"/>
      <c r="B25" s="439"/>
      <c r="C25" s="440"/>
      <c r="D25" s="441"/>
      <c r="E25" s="416" t="s">
        <v>174</v>
      </c>
      <c r="F25" s="417"/>
      <c r="G25" s="417"/>
      <c r="H25" s="417"/>
      <c r="I25" s="417"/>
      <c r="J25" s="417"/>
      <c r="K25" s="418"/>
      <c r="L25" s="413">
        <v>2</v>
      </c>
      <c r="M25" s="414"/>
      <c r="N25" s="414"/>
      <c r="O25" s="414"/>
      <c r="P25" s="415"/>
      <c r="Q25" s="413">
        <v>8880</v>
      </c>
      <c r="R25" s="414"/>
      <c r="S25" s="414"/>
      <c r="T25" s="414"/>
      <c r="U25" s="414"/>
      <c r="V25" s="415"/>
      <c r="W25" s="503"/>
      <c r="X25" s="440"/>
      <c r="Y25" s="441"/>
      <c r="Z25" s="416" t="s">
        <v>175</v>
      </c>
      <c r="AA25" s="417"/>
      <c r="AB25" s="417"/>
      <c r="AC25" s="417"/>
      <c r="AD25" s="417"/>
      <c r="AE25" s="417"/>
      <c r="AF25" s="417"/>
      <c r="AG25" s="418"/>
      <c r="AH25" s="413" t="s">
        <v>176</v>
      </c>
      <c r="AI25" s="414"/>
      <c r="AJ25" s="414"/>
      <c r="AK25" s="414"/>
      <c r="AL25" s="415"/>
      <c r="AM25" s="413" t="s">
        <v>176</v>
      </c>
      <c r="AN25" s="414"/>
      <c r="AO25" s="414"/>
      <c r="AP25" s="414"/>
      <c r="AQ25" s="414"/>
      <c r="AR25" s="415"/>
      <c r="AS25" s="413" t="s">
        <v>177</v>
      </c>
      <c r="AT25" s="414"/>
      <c r="AU25" s="414"/>
      <c r="AV25" s="414"/>
      <c r="AW25" s="414"/>
      <c r="AX25" s="473"/>
      <c r="AY25" s="486" t="s">
        <v>178</v>
      </c>
      <c r="AZ25" s="487"/>
      <c r="BA25" s="487"/>
      <c r="BB25" s="487"/>
      <c r="BC25" s="487"/>
      <c r="BD25" s="487"/>
      <c r="BE25" s="487"/>
      <c r="BF25" s="487"/>
      <c r="BG25" s="487"/>
      <c r="BH25" s="487"/>
      <c r="BI25" s="487"/>
      <c r="BJ25" s="487"/>
      <c r="BK25" s="487"/>
      <c r="BL25" s="487"/>
      <c r="BM25" s="488"/>
      <c r="BN25" s="489">
        <v>16785717</v>
      </c>
      <c r="BO25" s="490"/>
      <c r="BP25" s="490"/>
      <c r="BQ25" s="490"/>
      <c r="BR25" s="490"/>
      <c r="BS25" s="490"/>
      <c r="BT25" s="490"/>
      <c r="BU25" s="491"/>
      <c r="BV25" s="489">
        <v>15587868</v>
      </c>
      <c r="BW25" s="490"/>
      <c r="BX25" s="490"/>
      <c r="BY25" s="490"/>
      <c r="BZ25" s="490"/>
      <c r="CA25" s="490"/>
      <c r="CB25" s="490"/>
      <c r="CC25" s="491"/>
      <c r="CD25" s="191"/>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2">
      <c r="A26" s="178"/>
      <c r="B26" s="439"/>
      <c r="C26" s="440"/>
      <c r="D26" s="441"/>
      <c r="E26" s="416" t="s">
        <v>179</v>
      </c>
      <c r="F26" s="417"/>
      <c r="G26" s="417"/>
      <c r="H26" s="417"/>
      <c r="I26" s="417"/>
      <c r="J26" s="417"/>
      <c r="K26" s="418"/>
      <c r="L26" s="413">
        <v>1</v>
      </c>
      <c r="M26" s="414"/>
      <c r="N26" s="414"/>
      <c r="O26" s="414"/>
      <c r="P26" s="415"/>
      <c r="Q26" s="413">
        <v>7600</v>
      </c>
      <c r="R26" s="414"/>
      <c r="S26" s="414"/>
      <c r="T26" s="414"/>
      <c r="U26" s="414"/>
      <c r="V26" s="415"/>
      <c r="W26" s="503"/>
      <c r="X26" s="440"/>
      <c r="Y26" s="441"/>
      <c r="Z26" s="416" t="s">
        <v>180</v>
      </c>
      <c r="AA26" s="471"/>
      <c r="AB26" s="471"/>
      <c r="AC26" s="471"/>
      <c r="AD26" s="471"/>
      <c r="AE26" s="471"/>
      <c r="AF26" s="471"/>
      <c r="AG26" s="472"/>
      <c r="AH26" s="413">
        <v>138</v>
      </c>
      <c r="AI26" s="414"/>
      <c r="AJ26" s="414"/>
      <c r="AK26" s="414"/>
      <c r="AL26" s="415"/>
      <c r="AM26" s="413">
        <v>481206</v>
      </c>
      <c r="AN26" s="414"/>
      <c r="AO26" s="414"/>
      <c r="AP26" s="414"/>
      <c r="AQ26" s="414"/>
      <c r="AR26" s="415"/>
      <c r="AS26" s="413">
        <v>3487</v>
      </c>
      <c r="AT26" s="414"/>
      <c r="AU26" s="414"/>
      <c r="AV26" s="414"/>
      <c r="AW26" s="414"/>
      <c r="AX26" s="473"/>
      <c r="AY26" s="500" t="s">
        <v>181</v>
      </c>
      <c r="AZ26" s="420"/>
      <c r="BA26" s="420"/>
      <c r="BB26" s="420"/>
      <c r="BC26" s="420"/>
      <c r="BD26" s="420"/>
      <c r="BE26" s="420"/>
      <c r="BF26" s="420"/>
      <c r="BG26" s="420"/>
      <c r="BH26" s="420"/>
      <c r="BI26" s="420"/>
      <c r="BJ26" s="420"/>
      <c r="BK26" s="420"/>
      <c r="BL26" s="420"/>
      <c r="BM26" s="501"/>
      <c r="BN26" s="460" t="s">
        <v>177</v>
      </c>
      <c r="BO26" s="461"/>
      <c r="BP26" s="461"/>
      <c r="BQ26" s="461"/>
      <c r="BR26" s="461"/>
      <c r="BS26" s="461"/>
      <c r="BT26" s="461"/>
      <c r="BU26" s="462"/>
      <c r="BV26" s="460" t="s">
        <v>177</v>
      </c>
      <c r="BW26" s="461"/>
      <c r="BX26" s="461"/>
      <c r="BY26" s="461"/>
      <c r="BZ26" s="461"/>
      <c r="CA26" s="461"/>
      <c r="CB26" s="461"/>
      <c r="CC26" s="462"/>
      <c r="CD26" s="191"/>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5">
      <c r="A27" s="178"/>
      <c r="B27" s="439"/>
      <c r="C27" s="440"/>
      <c r="D27" s="441"/>
      <c r="E27" s="416" t="s">
        <v>182</v>
      </c>
      <c r="F27" s="417"/>
      <c r="G27" s="417"/>
      <c r="H27" s="417"/>
      <c r="I27" s="417"/>
      <c r="J27" s="417"/>
      <c r="K27" s="418"/>
      <c r="L27" s="413">
        <v>1</v>
      </c>
      <c r="M27" s="414"/>
      <c r="N27" s="414"/>
      <c r="O27" s="414"/>
      <c r="P27" s="415"/>
      <c r="Q27" s="413">
        <v>6850</v>
      </c>
      <c r="R27" s="414"/>
      <c r="S27" s="414"/>
      <c r="T27" s="414"/>
      <c r="U27" s="414"/>
      <c r="V27" s="415"/>
      <c r="W27" s="503"/>
      <c r="X27" s="440"/>
      <c r="Y27" s="441"/>
      <c r="Z27" s="416" t="s">
        <v>183</v>
      </c>
      <c r="AA27" s="417"/>
      <c r="AB27" s="417"/>
      <c r="AC27" s="417"/>
      <c r="AD27" s="417"/>
      <c r="AE27" s="417"/>
      <c r="AF27" s="417"/>
      <c r="AG27" s="418"/>
      <c r="AH27" s="413">
        <v>29</v>
      </c>
      <c r="AI27" s="414"/>
      <c r="AJ27" s="414"/>
      <c r="AK27" s="414"/>
      <c r="AL27" s="415"/>
      <c r="AM27" s="413">
        <v>126324</v>
      </c>
      <c r="AN27" s="414"/>
      <c r="AO27" s="414"/>
      <c r="AP27" s="414"/>
      <c r="AQ27" s="414"/>
      <c r="AR27" s="415"/>
      <c r="AS27" s="413">
        <v>4356</v>
      </c>
      <c r="AT27" s="414"/>
      <c r="AU27" s="414"/>
      <c r="AV27" s="414"/>
      <c r="AW27" s="414"/>
      <c r="AX27" s="473"/>
      <c r="AY27" s="497" t="s">
        <v>184</v>
      </c>
      <c r="AZ27" s="498"/>
      <c r="BA27" s="498"/>
      <c r="BB27" s="498"/>
      <c r="BC27" s="498"/>
      <c r="BD27" s="498"/>
      <c r="BE27" s="498"/>
      <c r="BF27" s="498"/>
      <c r="BG27" s="498"/>
      <c r="BH27" s="498"/>
      <c r="BI27" s="498"/>
      <c r="BJ27" s="498"/>
      <c r="BK27" s="498"/>
      <c r="BL27" s="498"/>
      <c r="BM27" s="499"/>
      <c r="BN27" s="494">
        <v>1800278</v>
      </c>
      <c r="BO27" s="495"/>
      <c r="BP27" s="495"/>
      <c r="BQ27" s="495"/>
      <c r="BR27" s="495"/>
      <c r="BS27" s="495"/>
      <c r="BT27" s="495"/>
      <c r="BU27" s="496"/>
      <c r="BV27" s="494">
        <v>1800278</v>
      </c>
      <c r="BW27" s="495"/>
      <c r="BX27" s="495"/>
      <c r="BY27" s="495"/>
      <c r="BZ27" s="495"/>
      <c r="CA27" s="495"/>
      <c r="CB27" s="495"/>
      <c r="CC27" s="496"/>
      <c r="CD27" s="193"/>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2">
      <c r="A28" s="178"/>
      <c r="B28" s="439"/>
      <c r="C28" s="440"/>
      <c r="D28" s="441"/>
      <c r="E28" s="416" t="s">
        <v>185</v>
      </c>
      <c r="F28" s="417"/>
      <c r="G28" s="417"/>
      <c r="H28" s="417"/>
      <c r="I28" s="417"/>
      <c r="J28" s="417"/>
      <c r="K28" s="418"/>
      <c r="L28" s="413">
        <v>1</v>
      </c>
      <c r="M28" s="414"/>
      <c r="N28" s="414"/>
      <c r="O28" s="414"/>
      <c r="P28" s="415"/>
      <c r="Q28" s="413">
        <v>6380</v>
      </c>
      <c r="R28" s="414"/>
      <c r="S28" s="414"/>
      <c r="T28" s="414"/>
      <c r="U28" s="414"/>
      <c r="V28" s="415"/>
      <c r="W28" s="503"/>
      <c r="X28" s="440"/>
      <c r="Y28" s="441"/>
      <c r="Z28" s="416" t="s">
        <v>186</v>
      </c>
      <c r="AA28" s="417"/>
      <c r="AB28" s="417"/>
      <c r="AC28" s="417"/>
      <c r="AD28" s="417"/>
      <c r="AE28" s="417"/>
      <c r="AF28" s="417"/>
      <c r="AG28" s="418"/>
      <c r="AH28" s="413" t="s">
        <v>128</v>
      </c>
      <c r="AI28" s="414"/>
      <c r="AJ28" s="414"/>
      <c r="AK28" s="414"/>
      <c r="AL28" s="415"/>
      <c r="AM28" s="413" t="s">
        <v>177</v>
      </c>
      <c r="AN28" s="414"/>
      <c r="AO28" s="414"/>
      <c r="AP28" s="414"/>
      <c r="AQ28" s="414"/>
      <c r="AR28" s="415"/>
      <c r="AS28" s="413" t="s">
        <v>176</v>
      </c>
      <c r="AT28" s="414"/>
      <c r="AU28" s="414"/>
      <c r="AV28" s="414"/>
      <c r="AW28" s="414"/>
      <c r="AX28" s="473"/>
      <c r="AY28" s="477" t="s">
        <v>187</v>
      </c>
      <c r="AZ28" s="478"/>
      <c r="BA28" s="478"/>
      <c r="BB28" s="479"/>
      <c r="BC28" s="486" t="s">
        <v>47</v>
      </c>
      <c r="BD28" s="487"/>
      <c r="BE28" s="487"/>
      <c r="BF28" s="487"/>
      <c r="BG28" s="487"/>
      <c r="BH28" s="487"/>
      <c r="BI28" s="487"/>
      <c r="BJ28" s="487"/>
      <c r="BK28" s="487"/>
      <c r="BL28" s="487"/>
      <c r="BM28" s="488"/>
      <c r="BN28" s="489">
        <v>15580827</v>
      </c>
      <c r="BO28" s="490"/>
      <c r="BP28" s="490"/>
      <c r="BQ28" s="490"/>
      <c r="BR28" s="490"/>
      <c r="BS28" s="490"/>
      <c r="BT28" s="490"/>
      <c r="BU28" s="491"/>
      <c r="BV28" s="489">
        <v>12610729</v>
      </c>
      <c r="BW28" s="490"/>
      <c r="BX28" s="490"/>
      <c r="BY28" s="490"/>
      <c r="BZ28" s="490"/>
      <c r="CA28" s="490"/>
      <c r="CB28" s="490"/>
      <c r="CC28" s="491"/>
      <c r="CD28" s="191"/>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2">
      <c r="A29" s="178"/>
      <c r="B29" s="439"/>
      <c r="C29" s="440"/>
      <c r="D29" s="441"/>
      <c r="E29" s="416" t="s">
        <v>188</v>
      </c>
      <c r="F29" s="417"/>
      <c r="G29" s="417"/>
      <c r="H29" s="417"/>
      <c r="I29" s="417"/>
      <c r="J29" s="417"/>
      <c r="K29" s="418"/>
      <c r="L29" s="413">
        <v>36</v>
      </c>
      <c r="M29" s="414"/>
      <c r="N29" s="414"/>
      <c r="O29" s="414"/>
      <c r="P29" s="415"/>
      <c r="Q29" s="413">
        <v>6000</v>
      </c>
      <c r="R29" s="414"/>
      <c r="S29" s="414"/>
      <c r="T29" s="414"/>
      <c r="U29" s="414"/>
      <c r="V29" s="415"/>
      <c r="W29" s="504"/>
      <c r="X29" s="505"/>
      <c r="Y29" s="506"/>
      <c r="Z29" s="416" t="s">
        <v>189</v>
      </c>
      <c r="AA29" s="417"/>
      <c r="AB29" s="417"/>
      <c r="AC29" s="417"/>
      <c r="AD29" s="417"/>
      <c r="AE29" s="417"/>
      <c r="AF29" s="417"/>
      <c r="AG29" s="418"/>
      <c r="AH29" s="413">
        <v>1796</v>
      </c>
      <c r="AI29" s="414"/>
      <c r="AJ29" s="414"/>
      <c r="AK29" s="414"/>
      <c r="AL29" s="415"/>
      <c r="AM29" s="413">
        <v>5990997</v>
      </c>
      <c r="AN29" s="414"/>
      <c r="AO29" s="414"/>
      <c r="AP29" s="414"/>
      <c r="AQ29" s="414"/>
      <c r="AR29" s="415"/>
      <c r="AS29" s="413">
        <v>3336</v>
      </c>
      <c r="AT29" s="414"/>
      <c r="AU29" s="414"/>
      <c r="AV29" s="414"/>
      <c r="AW29" s="414"/>
      <c r="AX29" s="473"/>
      <c r="AY29" s="480"/>
      <c r="AZ29" s="481"/>
      <c r="BA29" s="481"/>
      <c r="BB29" s="482"/>
      <c r="BC29" s="474" t="s">
        <v>190</v>
      </c>
      <c r="BD29" s="475"/>
      <c r="BE29" s="475"/>
      <c r="BF29" s="475"/>
      <c r="BG29" s="475"/>
      <c r="BH29" s="475"/>
      <c r="BI29" s="475"/>
      <c r="BJ29" s="475"/>
      <c r="BK29" s="475"/>
      <c r="BL29" s="475"/>
      <c r="BM29" s="476"/>
      <c r="BN29" s="460">
        <v>1804347</v>
      </c>
      <c r="BO29" s="461"/>
      <c r="BP29" s="461"/>
      <c r="BQ29" s="461"/>
      <c r="BR29" s="461"/>
      <c r="BS29" s="461"/>
      <c r="BT29" s="461"/>
      <c r="BU29" s="462"/>
      <c r="BV29" s="460">
        <v>340</v>
      </c>
      <c r="BW29" s="461"/>
      <c r="BX29" s="461"/>
      <c r="BY29" s="461"/>
      <c r="BZ29" s="461"/>
      <c r="CA29" s="461"/>
      <c r="CB29" s="461"/>
      <c r="CC29" s="462"/>
      <c r="CD29" s="193"/>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5">
      <c r="A30" s="178"/>
      <c r="B30" s="442"/>
      <c r="C30" s="443"/>
      <c r="D30" s="444"/>
      <c r="E30" s="421"/>
      <c r="F30" s="422"/>
      <c r="G30" s="422"/>
      <c r="H30" s="422"/>
      <c r="I30" s="422"/>
      <c r="J30" s="422"/>
      <c r="K30" s="423"/>
      <c r="L30" s="424"/>
      <c r="M30" s="425"/>
      <c r="N30" s="425"/>
      <c r="O30" s="425"/>
      <c r="P30" s="426"/>
      <c r="Q30" s="424"/>
      <c r="R30" s="425"/>
      <c r="S30" s="425"/>
      <c r="T30" s="425"/>
      <c r="U30" s="425"/>
      <c r="V30" s="426"/>
      <c r="W30" s="427" t="s">
        <v>191</v>
      </c>
      <c r="X30" s="428"/>
      <c r="Y30" s="428"/>
      <c r="Z30" s="428"/>
      <c r="AA30" s="428"/>
      <c r="AB30" s="428"/>
      <c r="AC30" s="428"/>
      <c r="AD30" s="428"/>
      <c r="AE30" s="428"/>
      <c r="AF30" s="428"/>
      <c r="AG30" s="429"/>
      <c r="AH30" s="430">
        <v>100.9</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49</v>
      </c>
      <c r="BD30" s="434"/>
      <c r="BE30" s="434"/>
      <c r="BF30" s="434"/>
      <c r="BG30" s="434"/>
      <c r="BH30" s="434"/>
      <c r="BI30" s="434"/>
      <c r="BJ30" s="434"/>
      <c r="BK30" s="434"/>
      <c r="BL30" s="434"/>
      <c r="BM30" s="435"/>
      <c r="BN30" s="494">
        <v>10057157</v>
      </c>
      <c r="BO30" s="495"/>
      <c r="BP30" s="495"/>
      <c r="BQ30" s="495"/>
      <c r="BR30" s="495"/>
      <c r="BS30" s="495"/>
      <c r="BT30" s="495"/>
      <c r="BU30" s="496"/>
      <c r="BV30" s="494">
        <v>9182721</v>
      </c>
      <c r="BW30" s="495"/>
      <c r="BX30" s="495"/>
      <c r="BY30" s="495"/>
      <c r="BZ30" s="495"/>
      <c r="CA30" s="495"/>
      <c r="CB30" s="495"/>
      <c r="CC30" s="49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9" t="s">
        <v>192</v>
      </c>
      <c r="D32" s="419"/>
      <c r="E32" s="419"/>
      <c r="F32" s="419"/>
      <c r="G32" s="419"/>
      <c r="H32" s="419"/>
      <c r="I32" s="419"/>
      <c r="J32" s="419"/>
      <c r="K32" s="419"/>
      <c r="L32" s="419"/>
      <c r="M32" s="419"/>
      <c r="N32" s="419"/>
      <c r="O32" s="419"/>
      <c r="P32" s="419"/>
      <c r="Q32" s="419"/>
      <c r="R32" s="419"/>
      <c r="S32" s="419"/>
      <c r="U32" s="420" t="s">
        <v>193</v>
      </c>
      <c r="V32" s="420"/>
      <c r="W32" s="420"/>
      <c r="X32" s="420"/>
      <c r="Y32" s="420"/>
      <c r="Z32" s="420"/>
      <c r="AA32" s="420"/>
      <c r="AB32" s="420"/>
      <c r="AC32" s="420"/>
      <c r="AD32" s="420"/>
      <c r="AE32" s="420"/>
      <c r="AF32" s="420"/>
      <c r="AG32" s="420"/>
      <c r="AH32" s="420"/>
      <c r="AI32" s="420"/>
      <c r="AJ32" s="420"/>
      <c r="AK32" s="420"/>
      <c r="AM32" s="420" t="s">
        <v>194</v>
      </c>
      <c r="AN32" s="420"/>
      <c r="AO32" s="420"/>
      <c r="AP32" s="420"/>
      <c r="AQ32" s="420"/>
      <c r="AR32" s="420"/>
      <c r="AS32" s="420"/>
      <c r="AT32" s="420"/>
      <c r="AU32" s="420"/>
      <c r="AV32" s="420"/>
      <c r="AW32" s="420"/>
      <c r="AX32" s="420"/>
      <c r="AY32" s="420"/>
      <c r="AZ32" s="420"/>
      <c r="BA32" s="420"/>
      <c r="BB32" s="420"/>
      <c r="BC32" s="420"/>
      <c r="BE32" s="420" t="s">
        <v>195</v>
      </c>
      <c r="BF32" s="420"/>
      <c r="BG32" s="420"/>
      <c r="BH32" s="420"/>
      <c r="BI32" s="420"/>
      <c r="BJ32" s="420"/>
      <c r="BK32" s="420"/>
      <c r="BL32" s="420"/>
      <c r="BM32" s="420"/>
      <c r="BN32" s="420"/>
      <c r="BO32" s="420"/>
      <c r="BP32" s="420"/>
      <c r="BQ32" s="420"/>
      <c r="BR32" s="420"/>
      <c r="BS32" s="420"/>
      <c r="BT32" s="420"/>
      <c r="BU32" s="420"/>
      <c r="BW32" s="420" t="s">
        <v>196</v>
      </c>
      <c r="BX32" s="420"/>
      <c r="BY32" s="420"/>
      <c r="BZ32" s="420"/>
      <c r="CA32" s="420"/>
      <c r="CB32" s="420"/>
      <c r="CC32" s="420"/>
      <c r="CD32" s="420"/>
      <c r="CE32" s="420"/>
      <c r="CF32" s="420"/>
      <c r="CG32" s="420"/>
      <c r="CH32" s="420"/>
      <c r="CI32" s="420"/>
      <c r="CJ32" s="420"/>
      <c r="CK32" s="420"/>
      <c r="CL32" s="420"/>
      <c r="CM32" s="420"/>
      <c r="CO32" s="420" t="s">
        <v>197</v>
      </c>
      <c r="CP32" s="420"/>
      <c r="CQ32" s="420"/>
      <c r="CR32" s="420"/>
      <c r="CS32" s="420"/>
      <c r="CT32" s="420"/>
      <c r="CU32" s="420"/>
      <c r="CV32" s="420"/>
      <c r="CW32" s="420"/>
      <c r="CX32" s="420"/>
      <c r="CY32" s="420"/>
      <c r="CZ32" s="420"/>
      <c r="DA32" s="420"/>
      <c r="DB32" s="420"/>
      <c r="DC32" s="420"/>
      <c r="DD32" s="420"/>
      <c r="DE32" s="420"/>
      <c r="DI32" s="201"/>
    </row>
    <row r="33" spans="1:113" ht="13.5" customHeight="1" x14ac:dyDescent="0.2">
      <c r="A33" s="178"/>
      <c r="B33" s="202"/>
      <c r="C33" s="412" t="s">
        <v>198</v>
      </c>
      <c r="D33" s="412"/>
      <c r="E33" s="411" t="s">
        <v>199</v>
      </c>
      <c r="F33" s="411"/>
      <c r="G33" s="411"/>
      <c r="H33" s="411"/>
      <c r="I33" s="411"/>
      <c r="J33" s="411"/>
      <c r="K33" s="411"/>
      <c r="L33" s="411"/>
      <c r="M33" s="411"/>
      <c r="N33" s="411"/>
      <c r="O33" s="411"/>
      <c r="P33" s="411"/>
      <c r="Q33" s="411"/>
      <c r="R33" s="411"/>
      <c r="S33" s="411"/>
      <c r="T33" s="203"/>
      <c r="U33" s="412" t="s">
        <v>200</v>
      </c>
      <c r="V33" s="412"/>
      <c r="W33" s="411" t="s">
        <v>199</v>
      </c>
      <c r="X33" s="411"/>
      <c r="Y33" s="411"/>
      <c r="Z33" s="411"/>
      <c r="AA33" s="411"/>
      <c r="AB33" s="411"/>
      <c r="AC33" s="411"/>
      <c r="AD33" s="411"/>
      <c r="AE33" s="411"/>
      <c r="AF33" s="411"/>
      <c r="AG33" s="411"/>
      <c r="AH33" s="411"/>
      <c r="AI33" s="411"/>
      <c r="AJ33" s="411"/>
      <c r="AK33" s="411"/>
      <c r="AL33" s="203"/>
      <c r="AM33" s="412" t="s">
        <v>201</v>
      </c>
      <c r="AN33" s="412"/>
      <c r="AO33" s="411" t="s">
        <v>199</v>
      </c>
      <c r="AP33" s="411"/>
      <c r="AQ33" s="411"/>
      <c r="AR33" s="411"/>
      <c r="AS33" s="411"/>
      <c r="AT33" s="411"/>
      <c r="AU33" s="411"/>
      <c r="AV33" s="411"/>
      <c r="AW33" s="411"/>
      <c r="AX33" s="411"/>
      <c r="AY33" s="411"/>
      <c r="AZ33" s="411"/>
      <c r="BA33" s="411"/>
      <c r="BB33" s="411"/>
      <c r="BC33" s="411"/>
      <c r="BD33" s="204"/>
      <c r="BE33" s="411" t="s">
        <v>202</v>
      </c>
      <c r="BF33" s="411"/>
      <c r="BG33" s="411" t="s">
        <v>203</v>
      </c>
      <c r="BH33" s="411"/>
      <c r="BI33" s="411"/>
      <c r="BJ33" s="411"/>
      <c r="BK33" s="411"/>
      <c r="BL33" s="411"/>
      <c r="BM33" s="411"/>
      <c r="BN33" s="411"/>
      <c r="BO33" s="411"/>
      <c r="BP33" s="411"/>
      <c r="BQ33" s="411"/>
      <c r="BR33" s="411"/>
      <c r="BS33" s="411"/>
      <c r="BT33" s="411"/>
      <c r="BU33" s="411"/>
      <c r="BV33" s="204"/>
      <c r="BW33" s="412" t="s">
        <v>202</v>
      </c>
      <c r="BX33" s="412"/>
      <c r="BY33" s="411" t="s">
        <v>204</v>
      </c>
      <c r="BZ33" s="411"/>
      <c r="CA33" s="411"/>
      <c r="CB33" s="411"/>
      <c r="CC33" s="411"/>
      <c r="CD33" s="411"/>
      <c r="CE33" s="411"/>
      <c r="CF33" s="411"/>
      <c r="CG33" s="411"/>
      <c r="CH33" s="411"/>
      <c r="CI33" s="411"/>
      <c r="CJ33" s="411"/>
      <c r="CK33" s="411"/>
      <c r="CL33" s="411"/>
      <c r="CM33" s="411"/>
      <c r="CN33" s="203"/>
      <c r="CO33" s="412" t="s">
        <v>201</v>
      </c>
      <c r="CP33" s="412"/>
      <c r="CQ33" s="411" t="s">
        <v>205</v>
      </c>
      <c r="CR33" s="411"/>
      <c r="CS33" s="411"/>
      <c r="CT33" s="411"/>
      <c r="CU33" s="411"/>
      <c r="CV33" s="411"/>
      <c r="CW33" s="411"/>
      <c r="CX33" s="411"/>
      <c r="CY33" s="411"/>
      <c r="CZ33" s="411"/>
      <c r="DA33" s="411"/>
      <c r="DB33" s="411"/>
      <c r="DC33" s="411"/>
      <c r="DD33" s="411"/>
      <c r="DE33" s="411"/>
      <c r="DF33" s="203"/>
      <c r="DG33" s="410" t="s">
        <v>206</v>
      </c>
      <c r="DH33" s="410"/>
      <c r="DI33" s="205"/>
    </row>
    <row r="34" spans="1:113" ht="32.25" customHeight="1" x14ac:dyDescent="0.2">
      <c r="A34" s="178"/>
      <c r="B34" s="202"/>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8"/>
      <c r="U34" s="408">
        <f>IF(W34="","",MAX(C34:D43)+1)</f>
        <v>10</v>
      </c>
      <c r="V34" s="408"/>
      <c r="W34" s="409" t="str">
        <f>IF('各会計、関係団体の財政状況及び健全化判断比率'!B28="","",'各会計、関係団体の財政状況及び健全化判断比率'!B28)</f>
        <v>国民健康保険特別会計</v>
      </c>
      <c r="X34" s="409"/>
      <c r="Y34" s="409"/>
      <c r="Z34" s="409"/>
      <c r="AA34" s="409"/>
      <c r="AB34" s="409"/>
      <c r="AC34" s="409"/>
      <c r="AD34" s="409"/>
      <c r="AE34" s="409"/>
      <c r="AF34" s="409"/>
      <c r="AG34" s="409"/>
      <c r="AH34" s="409"/>
      <c r="AI34" s="409"/>
      <c r="AJ34" s="409"/>
      <c r="AK34" s="409"/>
      <c r="AL34" s="178"/>
      <c r="AM34" s="408">
        <f>IF(AO34="","",MAX(C34:D43,U34:V43)+1)</f>
        <v>14</v>
      </c>
      <c r="AN34" s="408"/>
      <c r="AO34" s="409" t="str">
        <f>IF('各会計、関係団体の財政状況及び健全化判断比率'!B32="","",'各会計、関係団体の財政状況及び健全化判断比率'!B32)</f>
        <v>水道事業会計</v>
      </c>
      <c r="AP34" s="409"/>
      <c r="AQ34" s="409"/>
      <c r="AR34" s="409"/>
      <c r="AS34" s="409"/>
      <c r="AT34" s="409"/>
      <c r="AU34" s="409"/>
      <c r="AV34" s="409"/>
      <c r="AW34" s="409"/>
      <c r="AX34" s="409"/>
      <c r="AY34" s="409"/>
      <c r="AZ34" s="409"/>
      <c r="BA34" s="409"/>
      <c r="BB34" s="409"/>
      <c r="BC34" s="409"/>
      <c r="BD34" s="178"/>
      <c r="BE34" s="408">
        <f>IF(BG34="","",MAX(C34:D43,U34:V43,AM34:AN43)+1)</f>
        <v>18</v>
      </c>
      <c r="BF34" s="408"/>
      <c r="BG34" s="409" t="str">
        <f>IF('各会計、関係団体の財政状況及び健全化判断比率'!B36="","",'各会計、関係団体の財政状況及び健全化判断比率'!B36)</f>
        <v>湖南簡易水道事業特別会計</v>
      </c>
      <c r="BH34" s="409"/>
      <c r="BI34" s="409"/>
      <c r="BJ34" s="409"/>
      <c r="BK34" s="409"/>
      <c r="BL34" s="409"/>
      <c r="BM34" s="409"/>
      <c r="BN34" s="409"/>
      <c r="BO34" s="409"/>
      <c r="BP34" s="409"/>
      <c r="BQ34" s="409"/>
      <c r="BR34" s="409"/>
      <c r="BS34" s="409"/>
      <c r="BT34" s="409"/>
      <c r="BU34" s="409"/>
      <c r="BV34" s="178"/>
      <c r="BW34" s="408">
        <f>IF(BY34="","",MAX(C34:D43,U34:V43,AM34:AN43,BE34:BF43)+1)</f>
        <v>24</v>
      </c>
      <c r="BX34" s="408"/>
      <c r="BY34" s="409" t="str">
        <f>IF('各会計、関係団体の財政状況及び健全化判断比率'!B68="","",'各会計、関係団体の財政状況及び健全化判断比率'!B68)</f>
        <v>郡山地方広域消防組合　一般会計</v>
      </c>
      <c r="BZ34" s="409"/>
      <c r="CA34" s="409"/>
      <c r="CB34" s="409"/>
      <c r="CC34" s="409"/>
      <c r="CD34" s="409"/>
      <c r="CE34" s="409"/>
      <c r="CF34" s="409"/>
      <c r="CG34" s="409"/>
      <c r="CH34" s="409"/>
      <c r="CI34" s="409"/>
      <c r="CJ34" s="409"/>
      <c r="CK34" s="409"/>
      <c r="CL34" s="409"/>
      <c r="CM34" s="409"/>
      <c r="CN34" s="178"/>
      <c r="CO34" s="408">
        <f>IF(CQ34="","",MAX(C34:D43,U34:V43,AM34:AN43,BE34:BF43,BW34:BX43)+1)</f>
        <v>33</v>
      </c>
      <c r="CP34" s="408"/>
      <c r="CQ34" s="409" t="str">
        <f>IF('各会計、関係団体の財政状況及び健全化判断比率'!BS7="","",'各会計、関係団体の財政状況及び健全化判断比率'!BS7)</f>
        <v>郡山市文化・学び振興公社</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
      </c>
      <c r="DH34" s="406"/>
      <c r="DI34" s="205"/>
    </row>
    <row r="35" spans="1:113" ht="32.25" customHeight="1" x14ac:dyDescent="0.2">
      <c r="A35" s="178"/>
      <c r="B35" s="202"/>
      <c r="C35" s="408">
        <f>IF(E35="","",C34+1)</f>
        <v>2</v>
      </c>
      <c r="D35" s="408"/>
      <c r="E35" s="409" t="str">
        <f>IF('各会計、関係団体の財政状況及び健全化判断比率'!B8="","",'各会計、関係団体の財政状況及び健全化判断比率'!B8)</f>
        <v>公共用地先行取得事業特別会計</v>
      </c>
      <c r="F35" s="409"/>
      <c r="G35" s="409"/>
      <c r="H35" s="409"/>
      <c r="I35" s="409"/>
      <c r="J35" s="409"/>
      <c r="K35" s="409"/>
      <c r="L35" s="409"/>
      <c r="M35" s="409"/>
      <c r="N35" s="409"/>
      <c r="O35" s="409"/>
      <c r="P35" s="409"/>
      <c r="Q35" s="409"/>
      <c r="R35" s="409"/>
      <c r="S35" s="409"/>
      <c r="T35" s="178"/>
      <c r="U35" s="408">
        <f>IF(W35="","",U34+1)</f>
        <v>11</v>
      </c>
      <c r="V35" s="408"/>
      <c r="W35" s="409" t="str">
        <f>IF('各会計、関係団体の財政状況及び健全化判断比率'!B29="","",'各会計、関係団体の財政状況及び健全化判断比率'!B29)</f>
        <v>介護保険特別会計</v>
      </c>
      <c r="X35" s="409"/>
      <c r="Y35" s="409"/>
      <c r="Z35" s="409"/>
      <c r="AA35" s="409"/>
      <c r="AB35" s="409"/>
      <c r="AC35" s="409"/>
      <c r="AD35" s="409"/>
      <c r="AE35" s="409"/>
      <c r="AF35" s="409"/>
      <c r="AG35" s="409"/>
      <c r="AH35" s="409"/>
      <c r="AI35" s="409"/>
      <c r="AJ35" s="409"/>
      <c r="AK35" s="409"/>
      <c r="AL35" s="178"/>
      <c r="AM35" s="408">
        <f t="shared" ref="AM35:AM43" si="0">IF(AO35="","",AM34+1)</f>
        <v>15</v>
      </c>
      <c r="AN35" s="408"/>
      <c r="AO35" s="409" t="str">
        <f>IF('各会計、関係団体の財政状況及び健全化判断比率'!B33="","",'各会計、関係団体の財政状況及び健全化判断比率'!B33)</f>
        <v>工業用水道事業会計</v>
      </c>
      <c r="AP35" s="409"/>
      <c r="AQ35" s="409"/>
      <c r="AR35" s="409"/>
      <c r="AS35" s="409"/>
      <c r="AT35" s="409"/>
      <c r="AU35" s="409"/>
      <c r="AV35" s="409"/>
      <c r="AW35" s="409"/>
      <c r="AX35" s="409"/>
      <c r="AY35" s="409"/>
      <c r="AZ35" s="409"/>
      <c r="BA35" s="409"/>
      <c r="BB35" s="409"/>
      <c r="BC35" s="409"/>
      <c r="BD35" s="178"/>
      <c r="BE35" s="408">
        <f t="shared" ref="BE35:BE43" si="1">IF(BG35="","",BE34+1)</f>
        <v>19</v>
      </c>
      <c r="BF35" s="408"/>
      <c r="BG35" s="409" t="str">
        <f>IF('各会計、関係団体の財政状況及び健全化判断比率'!B37="","",'各会計、関係団体の財政状況及び健全化判断比率'!B37)</f>
        <v>中田簡易水道事業特別会計</v>
      </c>
      <c r="BH35" s="409"/>
      <c r="BI35" s="409"/>
      <c r="BJ35" s="409"/>
      <c r="BK35" s="409"/>
      <c r="BL35" s="409"/>
      <c r="BM35" s="409"/>
      <c r="BN35" s="409"/>
      <c r="BO35" s="409"/>
      <c r="BP35" s="409"/>
      <c r="BQ35" s="409"/>
      <c r="BR35" s="409"/>
      <c r="BS35" s="409"/>
      <c r="BT35" s="409"/>
      <c r="BU35" s="409"/>
      <c r="BV35" s="178"/>
      <c r="BW35" s="408">
        <f t="shared" ref="BW35:BW43" si="2">IF(BY35="","",BW34+1)</f>
        <v>25</v>
      </c>
      <c r="BX35" s="408"/>
      <c r="BY35" s="409" t="str">
        <f>IF('各会計、関係団体の財政状況及び健全化判断比率'!B69="","",'各会計、関係団体の財政状況及び健全化判断比率'!B69)</f>
        <v>福島県後期高齢者医療広域連合　一般会計</v>
      </c>
      <c r="BZ35" s="409"/>
      <c r="CA35" s="409"/>
      <c r="CB35" s="409"/>
      <c r="CC35" s="409"/>
      <c r="CD35" s="409"/>
      <c r="CE35" s="409"/>
      <c r="CF35" s="409"/>
      <c r="CG35" s="409"/>
      <c r="CH35" s="409"/>
      <c r="CI35" s="409"/>
      <c r="CJ35" s="409"/>
      <c r="CK35" s="409"/>
      <c r="CL35" s="409"/>
      <c r="CM35" s="409"/>
      <c r="CN35" s="178"/>
      <c r="CO35" s="408">
        <f t="shared" ref="CO35:CO43" si="3">IF(CQ35="","",CO34+1)</f>
        <v>34</v>
      </c>
      <c r="CP35" s="408"/>
      <c r="CQ35" s="409" t="str">
        <f>IF('各会計、関係団体の財政状況及び健全化判断比率'!BS8="","",'各会計、関係団体の財政状況及び健全化判断比率'!BS8)</f>
        <v>郡山市観光交流振興公社</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5"/>
    </row>
    <row r="36" spans="1:113" ht="32.25" customHeight="1" x14ac:dyDescent="0.2">
      <c r="A36" s="178"/>
      <c r="B36" s="202"/>
      <c r="C36" s="408">
        <f>IF(E36="","",C35+1)</f>
        <v>3</v>
      </c>
      <c r="D36" s="408"/>
      <c r="E36" s="409" t="str">
        <f>IF('各会計、関係団体の財政状況及び健全化判断比率'!B9="","",'各会計、関係団体の財政状況及び健全化判断比率'!B9)</f>
        <v>母子父子寡婦福祉資金貸付金特別会計</v>
      </c>
      <c r="F36" s="409"/>
      <c r="G36" s="409"/>
      <c r="H36" s="409"/>
      <c r="I36" s="409"/>
      <c r="J36" s="409"/>
      <c r="K36" s="409"/>
      <c r="L36" s="409"/>
      <c r="M36" s="409"/>
      <c r="N36" s="409"/>
      <c r="O36" s="409"/>
      <c r="P36" s="409"/>
      <c r="Q36" s="409"/>
      <c r="R36" s="409"/>
      <c r="S36" s="409"/>
      <c r="T36" s="178"/>
      <c r="U36" s="408">
        <f t="shared" ref="U36:U43" si="4">IF(W36="","",U35+1)</f>
        <v>12</v>
      </c>
      <c r="V36" s="408"/>
      <c r="W36" s="409" t="str">
        <f>IF('各会計、関係団体の財政状況及び健全化判断比率'!B30="","",'各会計、関係団体の財政状況及び健全化判断比率'!B30)</f>
        <v>後期高齢者医療特別会計</v>
      </c>
      <c r="X36" s="409"/>
      <c r="Y36" s="409"/>
      <c r="Z36" s="409"/>
      <c r="AA36" s="409"/>
      <c r="AB36" s="409"/>
      <c r="AC36" s="409"/>
      <c r="AD36" s="409"/>
      <c r="AE36" s="409"/>
      <c r="AF36" s="409"/>
      <c r="AG36" s="409"/>
      <c r="AH36" s="409"/>
      <c r="AI36" s="409"/>
      <c r="AJ36" s="409"/>
      <c r="AK36" s="409"/>
      <c r="AL36" s="178"/>
      <c r="AM36" s="408">
        <f t="shared" si="0"/>
        <v>16</v>
      </c>
      <c r="AN36" s="408"/>
      <c r="AO36" s="409" t="str">
        <f>IF('各会計、関係団体の財政状況及び健全化判断比率'!B34="","",'各会計、関係団体の財政状況及び健全化判断比率'!B34)</f>
        <v>下水道事業会計</v>
      </c>
      <c r="AP36" s="409"/>
      <c r="AQ36" s="409"/>
      <c r="AR36" s="409"/>
      <c r="AS36" s="409"/>
      <c r="AT36" s="409"/>
      <c r="AU36" s="409"/>
      <c r="AV36" s="409"/>
      <c r="AW36" s="409"/>
      <c r="AX36" s="409"/>
      <c r="AY36" s="409"/>
      <c r="AZ36" s="409"/>
      <c r="BA36" s="409"/>
      <c r="BB36" s="409"/>
      <c r="BC36" s="409"/>
      <c r="BD36" s="178"/>
      <c r="BE36" s="408">
        <f t="shared" si="1"/>
        <v>20</v>
      </c>
      <c r="BF36" s="408"/>
      <c r="BG36" s="409" t="str">
        <f>IF('各会計、関係団体の財政状況及び健全化判断比率'!B38="","",'各会計、関係団体の財政状況及び健全化判断比率'!B38)</f>
        <v>熱海中山簡易水道事業特別会計</v>
      </c>
      <c r="BH36" s="409"/>
      <c r="BI36" s="409"/>
      <c r="BJ36" s="409"/>
      <c r="BK36" s="409"/>
      <c r="BL36" s="409"/>
      <c r="BM36" s="409"/>
      <c r="BN36" s="409"/>
      <c r="BO36" s="409"/>
      <c r="BP36" s="409"/>
      <c r="BQ36" s="409"/>
      <c r="BR36" s="409"/>
      <c r="BS36" s="409"/>
      <c r="BT36" s="409"/>
      <c r="BU36" s="409"/>
      <c r="BV36" s="178"/>
      <c r="BW36" s="408">
        <f t="shared" si="2"/>
        <v>26</v>
      </c>
      <c r="BX36" s="408"/>
      <c r="BY36" s="409" t="str">
        <f>IF('各会計、関係団体の財政状況及び健全化判断比率'!B70="","",'各会計、関係団体の財政状況及び健全化判断比率'!B70)</f>
        <v>福島県後期高齢者医療広域連合　後期高齢者医療特別会計</v>
      </c>
      <c r="BZ36" s="409"/>
      <c r="CA36" s="409"/>
      <c r="CB36" s="409"/>
      <c r="CC36" s="409"/>
      <c r="CD36" s="409"/>
      <c r="CE36" s="409"/>
      <c r="CF36" s="409"/>
      <c r="CG36" s="409"/>
      <c r="CH36" s="409"/>
      <c r="CI36" s="409"/>
      <c r="CJ36" s="409"/>
      <c r="CK36" s="409"/>
      <c r="CL36" s="409"/>
      <c r="CM36" s="409"/>
      <c r="CN36" s="178"/>
      <c r="CO36" s="408">
        <f t="shared" si="3"/>
        <v>35</v>
      </c>
      <c r="CP36" s="408"/>
      <c r="CQ36" s="409" t="str">
        <f>IF('各会計、関係団体の財政状況及び健全化判断比率'!BS9="","",'各会計、関係団体の財政状況及び健全化判断比率'!BS9)</f>
        <v>郡山市健康振興財団</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5"/>
    </row>
    <row r="37" spans="1:113" ht="32.25" customHeight="1" x14ac:dyDescent="0.2">
      <c r="A37" s="178"/>
      <c r="B37" s="202"/>
      <c r="C37" s="408">
        <f>IF(E37="","",C36+1)</f>
        <v>4</v>
      </c>
      <c r="D37" s="408"/>
      <c r="E37" s="409" t="str">
        <f>IF('各会計、関係団体の財政状況及び健全化判断比率'!B10="","",'各会計、関係団体の財政状況及び健全化判断比率'!B10)</f>
        <v>郡山駅西口市街地再開発事業特別会計</v>
      </c>
      <c r="F37" s="409"/>
      <c r="G37" s="409"/>
      <c r="H37" s="409"/>
      <c r="I37" s="409"/>
      <c r="J37" s="409"/>
      <c r="K37" s="409"/>
      <c r="L37" s="409"/>
      <c r="M37" s="409"/>
      <c r="N37" s="409"/>
      <c r="O37" s="409"/>
      <c r="P37" s="409"/>
      <c r="Q37" s="409"/>
      <c r="R37" s="409"/>
      <c r="S37" s="409"/>
      <c r="T37" s="178"/>
      <c r="U37" s="408">
        <f t="shared" si="4"/>
        <v>13</v>
      </c>
      <c r="V37" s="408"/>
      <c r="W37" s="409" t="str">
        <f>IF('各会計、関係団体の財政状況及び健全化判断比率'!B31="","",'各会計、関係団体の財政状況及び健全化判断比率'!B31)</f>
        <v>駐車場事業特別会計</v>
      </c>
      <c r="X37" s="409"/>
      <c r="Y37" s="409"/>
      <c r="Z37" s="409"/>
      <c r="AA37" s="409"/>
      <c r="AB37" s="409"/>
      <c r="AC37" s="409"/>
      <c r="AD37" s="409"/>
      <c r="AE37" s="409"/>
      <c r="AF37" s="409"/>
      <c r="AG37" s="409"/>
      <c r="AH37" s="409"/>
      <c r="AI37" s="409"/>
      <c r="AJ37" s="409"/>
      <c r="AK37" s="409"/>
      <c r="AL37" s="178"/>
      <c r="AM37" s="408">
        <f t="shared" si="0"/>
        <v>17</v>
      </c>
      <c r="AN37" s="408"/>
      <c r="AO37" s="409" t="str">
        <f>IF('各会計、関係団体の財政状況及び健全化判断比率'!B35="","",'各会計、関係団体の財政状況及び健全化判断比率'!B35)</f>
        <v>農業集落排水事業会計</v>
      </c>
      <c r="AP37" s="409"/>
      <c r="AQ37" s="409"/>
      <c r="AR37" s="409"/>
      <c r="AS37" s="409"/>
      <c r="AT37" s="409"/>
      <c r="AU37" s="409"/>
      <c r="AV37" s="409"/>
      <c r="AW37" s="409"/>
      <c r="AX37" s="409"/>
      <c r="AY37" s="409"/>
      <c r="AZ37" s="409"/>
      <c r="BA37" s="409"/>
      <c r="BB37" s="409"/>
      <c r="BC37" s="409"/>
      <c r="BD37" s="178"/>
      <c r="BE37" s="408">
        <f t="shared" si="1"/>
        <v>21</v>
      </c>
      <c r="BF37" s="408"/>
      <c r="BG37" s="409" t="str">
        <f>IF('各会計、関係団体の財政状況及び健全化判断比率'!B39="","",'各会計、関係団体の財政状況及び健全化判断比率'!B39)</f>
        <v>総合地方卸売市場特別会計</v>
      </c>
      <c r="BH37" s="409"/>
      <c r="BI37" s="409"/>
      <c r="BJ37" s="409"/>
      <c r="BK37" s="409"/>
      <c r="BL37" s="409"/>
      <c r="BM37" s="409"/>
      <c r="BN37" s="409"/>
      <c r="BO37" s="409"/>
      <c r="BP37" s="409"/>
      <c r="BQ37" s="409"/>
      <c r="BR37" s="409"/>
      <c r="BS37" s="409"/>
      <c r="BT37" s="409"/>
      <c r="BU37" s="409"/>
      <c r="BV37" s="178"/>
      <c r="BW37" s="408">
        <f t="shared" si="2"/>
        <v>27</v>
      </c>
      <c r="BX37" s="408"/>
      <c r="BY37" s="409" t="str">
        <f>IF('各会計、関係団体の財政状況及び健全化判断比率'!B71="","",'各会計、関係団体の財政状況及び健全化判断比率'!B71)</f>
        <v>福島県市民交通災害共済組合　一般会計</v>
      </c>
      <c r="BZ37" s="409"/>
      <c r="CA37" s="409"/>
      <c r="CB37" s="409"/>
      <c r="CC37" s="409"/>
      <c r="CD37" s="409"/>
      <c r="CE37" s="409"/>
      <c r="CF37" s="409"/>
      <c r="CG37" s="409"/>
      <c r="CH37" s="409"/>
      <c r="CI37" s="409"/>
      <c r="CJ37" s="409"/>
      <c r="CK37" s="409"/>
      <c r="CL37" s="409"/>
      <c r="CM37" s="409"/>
      <c r="CN37" s="178"/>
      <c r="CO37" s="408">
        <f t="shared" si="3"/>
        <v>36</v>
      </c>
      <c r="CP37" s="408"/>
      <c r="CQ37" s="409" t="str">
        <f>IF('各会計、関係団体の財政状況及び健全化判断比率'!BS10="","",'各会計、関係団体の財政状況及び健全化判断比率'!BS10)</f>
        <v>郡山コンベンションビューロー</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5"/>
    </row>
    <row r="38" spans="1:113" ht="32.25" customHeight="1" x14ac:dyDescent="0.2">
      <c r="A38" s="178"/>
      <c r="B38" s="202"/>
      <c r="C38" s="408">
        <f t="shared" ref="C38:C43" si="5">IF(E38="","",C37+1)</f>
        <v>5</v>
      </c>
      <c r="D38" s="408"/>
      <c r="E38" s="409" t="str">
        <f>IF('各会計、関係団体の財政状況及び健全化判断比率'!B11="","",'各会計、関係団体の財政状況及び健全化判断比率'!B11)</f>
        <v>荒井北井土地区画整理事業特別会計</v>
      </c>
      <c r="F38" s="409"/>
      <c r="G38" s="409"/>
      <c r="H38" s="409"/>
      <c r="I38" s="409"/>
      <c r="J38" s="409"/>
      <c r="K38" s="409"/>
      <c r="L38" s="409"/>
      <c r="M38" s="409"/>
      <c r="N38" s="409"/>
      <c r="O38" s="409"/>
      <c r="P38" s="409"/>
      <c r="Q38" s="409"/>
      <c r="R38" s="409"/>
      <c r="S38" s="409"/>
      <c r="T38" s="178"/>
      <c r="U38" s="408" t="str">
        <f t="shared" si="4"/>
        <v/>
      </c>
      <c r="V38" s="408"/>
      <c r="W38" s="409"/>
      <c r="X38" s="409"/>
      <c r="Y38" s="409"/>
      <c r="Z38" s="409"/>
      <c r="AA38" s="409"/>
      <c r="AB38" s="409"/>
      <c r="AC38" s="409"/>
      <c r="AD38" s="409"/>
      <c r="AE38" s="409"/>
      <c r="AF38" s="409"/>
      <c r="AG38" s="409"/>
      <c r="AH38" s="409"/>
      <c r="AI38" s="409"/>
      <c r="AJ38" s="409"/>
      <c r="AK38" s="409"/>
      <c r="AL38" s="178"/>
      <c r="AM38" s="408" t="str">
        <f t="shared" si="0"/>
        <v/>
      </c>
      <c r="AN38" s="408"/>
      <c r="AO38" s="409"/>
      <c r="AP38" s="409"/>
      <c r="AQ38" s="409"/>
      <c r="AR38" s="409"/>
      <c r="AS38" s="409"/>
      <c r="AT38" s="409"/>
      <c r="AU38" s="409"/>
      <c r="AV38" s="409"/>
      <c r="AW38" s="409"/>
      <c r="AX38" s="409"/>
      <c r="AY38" s="409"/>
      <c r="AZ38" s="409"/>
      <c r="BA38" s="409"/>
      <c r="BB38" s="409"/>
      <c r="BC38" s="409"/>
      <c r="BD38" s="178"/>
      <c r="BE38" s="408">
        <f t="shared" si="1"/>
        <v>22</v>
      </c>
      <c r="BF38" s="408"/>
      <c r="BG38" s="409" t="str">
        <f>IF('各会計、関係団体の財政状況及び健全化判断比率'!B40="","",'各会計、関係団体の財政状況及び健全化判断比率'!B40)</f>
        <v>熱海温泉事業特別会計</v>
      </c>
      <c r="BH38" s="409"/>
      <c r="BI38" s="409"/>
      <c r="BJ38" s="409"/>
      <c r="BK38" s="409"/>
      <c r="BL38" s="409"/>
      <c r="BM38" s="409"/>
      <c r="BN38" s="409"/>
      <c r="BO38" s="409"/>
      <c r="BP38" s="409"/>
      <c r="BQ38" s="409"/>
      <c r="BR38" s="409"/>
      <c r="BS38" s="409"/>
      <c r="BT38" s="409"/>
      <c r="BU38" s="409"/>
      <c r="BV38" s="178"/>
      <c r="BW38" s="408">
        <f t="shared" si="2"/>
        <v>28</v>
      </c>
      <c r="BX38" s="408"/>
      <c r="BY38" s="409" t="str">
        <f>IF('各会計、関係団体の財政状況及び健全化判断比率'!B72="","",'各会計、関係団体の財政状況及び健全化判断比率'!B72)</f>
        <v>福島県市町村総合事務組合　一般会計</v>
      </c>
      <c r="BZ38" s="409"/>
      <c r="CA38" s="409"/>
      <c r="CB38" s="409"/>
      <c r="CC38" s="409"/>
      <c r="CD38" s="409"/>
      <c r="CE38" s="409"/>
      <c r="CF38" s="409"/>
      <c r="CG38" s="409"/>
      <c r="CH38" s="409"/>
      <c r="CI38" s="409"/>
      <c r="CJ38" s="409"/>
      <c r="CK38" s="409"/>
      <c r="CL38" s="409"/>
      <c r="CM38" s="409"/>
      <c r="CN38" s="178"/>
      <c r="CO38" s="408">
        <f t="shared" si="3"/>
        <v>37</v>
      </c>
      <c r="CP38" s="408"/>
      <c r="CQ38" s="409" t="str">
        <f>IF('各会計、関係団体の財政状況及び健全化判断比率'!BS11="","",'各会計、関係団体の財政状況及び健全化判断比率'!BS11)</f>
        <v>郡山駅西口再開発</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5"/>
    </row>
    <row r="39" spans="1:113" ht="32.25" customHeight="1" x14ac:dyDescent="0.2">
      <c r="A39" s="178"/>
      <c r="B39" s="202"/>
      <c r="C39" s="408">
        <f t="shared" si="5"/>
        <v>6</v>
      </c>
      <c r="D39" s="408"/>
      <c r="E39" s="409" t="str">
        <f>IF('各会計、関係団体の財政状況及び健全化判断比率'!B12="","",'各会計、関係団体の財政状況及び健全化判断比率'!B12)</f>
        <v>富田第二土地区画整理事業特別会計</v>
      </c>
      <c r="F39" s="409"/>
      <c r="G39" s="409"/>
      <c r="H39" s="409"/>
      <c r="I39" s="409"/>
      <c r="J39" s="409"/>
      <c r="K39" s="409"/>
      <c r="L39" s="409"/>
      <c r="M39" s="409"/>
      <c r="N39" s="409"/>
      <c r="O39" s="409"/>
      <c r="P39" s="409"/>
      <c r="Q39" s="409"/>
      <c r="R39" s="409"/>
      <c r="S39" s="409"/>
      <c r="T39" s="178"/>
      <c r="U39" s="408" t="str">
        <f t="shared" si="4"/>
        <v/>
      </c>
      <c r="V39" s="408"/>
      <c r="W39" s="409"/>
      <c r="X39" s="409"/>
      <c r="Y39" s="409"/>
      <c r="Z39" s="409"/>
      <c r="AA39" s="409"/>
      <c r="AB39" s="409"/>
      <c r="AC39" s="409"/>
      <c r="AD39" s="409"/>
      <c r="AE39" s="409"/>
      <c r="AF39" s="409"/>
      <c r="AG39" s="409"/>
      <c r="AH39" s="409"/>
      <c r="AI39" s="409"/>
      <c r="AJ39" s="409"/>
      <c r="AK39" s="409"/>
      <c r="AL39" s="178"/>
      <c r="AM39" s="408" t="str">
        <f t="shared" si="0"/>
        <v/>
      </c>
      <c r="AN39" s="408"/>
      <c r="AO39" s="409"/>
      <c r="AP39" s="409"/>
      <c r="AQ39" s="409"/>
      <c r="AR39" s="409"/>
      <c r="AS39" s="409"/>
      <c r="AT39" s="409"/>
      <c r="AU39" s="409"/>
      <c r="AV39" s="409"/>
      <c r="AW39" s="409"/>
      <c r="AX39" s="409"/>
      <c r="AY39" s="409"/>
      <c r="AZ39" s="409"/>
      <c r="BA39" s="409"/>
      <c r="BB39" s="409"/>
      <c r="BC39" s="409"/>
      <c r="BD39" s="178"/>
      <c r="BE39" s="408">
        <f t="shared" si="1"/>
        <v>23</v>
      </c>
      <c r="BF39" s="408"/>
      <c r="BG39" s="409" t="str">
        <f>IF('各会計、関係団体の財政状況及び健全化判断比率'!B41="","",'各会計、関係団体の財政状況及び健全化判断比率'!B41)</f>
        <v>工業団地開発事業特別会計</v>
      </c>
      <c r="BH39" s="409"/>
      <c r="BI39" s="409"/>
      <c r="BJ39" s="409"/>
      <c r="BK39" s="409"/>
      <c r="BL39" s="409"/>
      <c r="BM39" s="409"/>
      <c r="BN39" s="409"/>
      <c r="BO39" s="409"/>
      <c r="BP39" s="409"/>
      <c r="BQ39" s="409"/>
      <c r="BR39" s="409"/>
      <c r="BS39" s="409"/>
      <c r="BT39" s="409"/>
      <c r="BU39" s="409"/>
      <c r="BV39" s="178"/>
      <c r="BW39" s="408">
        <f t="shared" si="2"/>
        <v>29</v>
      </c>
      <c r="BX39" s="408"/>
      <c r="BY39" s="409" t="str">
        <f>IF('各会計、関係団体の財政状況及び健全化判断比率'!B73="","",'各会計、関係団体の財政状況及び健全化判断比率'!B73)</f>
        <v>福島県市町村総合事務組合　消防補償等特別会計</v>
      </c>
      <c r="BZ39" s="409"/>
      <c r="CA39" s="409"/>
      <c r="CB39" s="409"/>
      <c r="CC39" s="409"/>
      <c r="CD39" s="409"/>
      <c r="CE39" s="409"/>
      <c r="CF39" s="409"/>
      <c r="CG39" s="409"/>
      <c r="CH39" s="409"/>
      <c r="CI39" s="409"/>
      <c r="CJ39" s="409"/>
      <c r="CK39" s="409"/>
      <c r="CL39" s="409"/>
      <c r="CM39" s="409"/>
      <c r="CN39" s="178"/>
      <c r="CO39" s="408">
        <f t="shared" si="3"/>
        <v>38</v>
      </c>
      <c r="CP39" s="408"/>
      <c r="CQ39" s="409" t="str">
        <f>IF('各会計、関係団体の財政状況及び健全化判断比率'!BS12="","",'各会計、関係団体の財政状況及び健全化判断比率'!BS12)</f>
        <v>郡山地方土地開発公社</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5"/>
    </row>
    <row r="40" spans="1:113" ht="32.25" customHeight="1" x14ac:dyDescent="0.2">
      <c r="A40" s="178"/>
      <c r="B40" s="202"/>
      <c r="C40" s="408">
        <f t="shared" si="5"/>
        <v>7</v>
      </c>
      <c r="D40" s="408"/>
      <c r="E40" s="409" t="str">
        <f>IF('各会計、関係団体の財政状況及び健全化判断比率'!B13="","",'各会計、関係団体の財政状況及び健全化判断比率'!B13)</f>
        <v>伊賀河原土地区画整理事業特別会計</v>
      </c>
      <c r="F40" s="409"/>
      <c r="G40" s="409"/>
      <c r="H40" s="409"/>
      <c r="I40" s="409"/>
      <c r="J40" s="409"/>
      <c r="K40" s="409"/>
      <c r="L40" s="409"/>
      <c r="M40" s="409"/>
      <c r="N40" s="409"/>
      <c r="O40" s="409"/>
      <c r="P40" s="409"/>
      <c r="Q40" s="409"/>
      <c r="R40" s="409"/>
      <c r="S40" s="409"/>
      <c r="T40" s="178"/>
      <c r="U40" s="408" t="str">
        <f t="shared" si="4"/>
        <v/>
      </c>
      <c r="V40" s="408"/>
      <c r="W40" s="409"/>
      <c r="X40" s="409"/>
      <c r="Y40" s="409"/>
      <c r="Z40" s="409"/>
      <c r="AA40" s="409"/>
      <c r="AB40" s="409"/>
      <c r="AC40" s="409"/>
      <c r="AD40" s="409"/>
      <c r="AE40" s="409"/>
      <c r="AF40" s="409"/>
      <c r="AG40" s="409"/>
      <c r="AH40" s="409"/>
      <c r="AI40" s="409"/>
      <c r="AJ40" s="409"/>
      <c r="AK40" s="409"/>
      <c r="AL40" s="178"/>
      <c r="AM40" s="408" t="str">
        <f t="shared" si="0"/>
        <v/>
      </c>
      <c r="AN40" s="408"/>
      <c r="AO40" s="409"/>
      <c r="AP40" s="409"/>
      <c r="AQ40" s="409"/>
      <c r="AR40" s="409"/>
      <c r="AS40" s="409"/>
      <c r="AT40" s="409"/>
      <c r="AU40" s="409"/>
      <c r="AV40" s="409"/>
      <c r="AW40" s="409"/>
      <c r="AX40" s="409"/>
      <c r="AY40" s="409"/>
      <c r="AZ40" s="409"/>
      <c r="BA40" s="409"/>
      <c r="BB40" s="409"/>
      <c r="BC40" s="409"/>
      <c r="BD40" s="178"/>
      <c r="BE40" s="408" t="str">
        <f t="shared" si="1"/>
        <v/>
      </c>
      <c r="BF40" s="408"/>
      <c r="BG40" s="409"/>
      <c r="BH40" s="409"/>
      <c r="BI40" s="409"/>
      <c r="BJ40" s="409"/>
      <c r="BK40" s="409"/>
      <c r="BL40" s="409"/>
      <c r="BM40" s="409"/>
      <c r="BN40" s="409"/>
      <c r="BO40" s="409"/>
      <c r="BP40" s="409"/>
      <c r="BQ40" s="409"/>
      <c r="BR40" s="409"/>
      <c r="BS40" s="409"/>
      <c r="BT40" s="409"/>
      <c r="BU40" s="409"/>
      <c r="BV40" s="178"/>
      <c r="BW40" s="408">
        <f t="shared" si="2"/>
        <v>30</v>
      </c>
      <c r="BX40" s="408"/>
      <c r="BY40" s="409" t="str">
        <f>IF('各会計、関係団体の財政状況及び健全化判断比率'!B74="","",'各会計、関係団体の財政状況及び健全化判断比率'!B74)</f>
        <v>福島県市町村総合事務組合　消防賞じゅつ金特別会計</v>
      </c>
      <c r="BZ40" s="409"/>
      <c r="CA40" s="409"/>
      <c r="CB40" s="409"/>
      <c r="CC40" s="409"/>
      <c r="CD40" s="409"/>
      <c r="CE40" s="409"/>
      <c r="CF40" s="409"/>
      <c r="CG40" s="409"/>
      <c r="CH40" s="409"/>
      <c r="CI40" s="409"/>
      <c r="CJ40" s="409"/>
      <c r="CK40" s="409"/>
      <c r="CL40" s="409"/>
      <c r="CM40" s="409"/>
      <c r="CN40" s="178"/>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5"/>
    </row>
    <row r="41" spans="1:113" ht="32.25" customHeight="1" x14ac:dyDescent="0.2">
      <c r="A41" s="178"/>
      <c r="B41" s="202"/>
      <c r="C41" s="408">
        <f t="shared" si="5"/>
        <v>8</v>
      </c>
      <c r="D41" s="408"/>
      <c r="E41" s="409" t="str">
        <f>IF('各会計、関係団体の財政状況及び健全化判断比率'!B14="","",'各会計、関係団体の財政状況及び健全化判断比率'!B14)</f>
        <v>徳定土地区画整理事業特別会計</v>
      </c>
      <c r="F41" s="409"/>
      <c r="G41" s="409"/>
      <c r="H41" s="409"/>
      <c r="I41" s="409"/>
      <c r="J41" s="409"/>
      <c r="K41" s="409"/>
      <c r="L41" s="409"/>
      <c r="M41" s="409"/>
      <c r="N41" s="409"/>
      <c r="O41" s="409"/>
      <c r="P41" s="409"/>
      <c r="Q41" s="409"/>
      <c r="R41" s="409"/>
      <c r="S41" s="409"/>
      <c r="T41" s="178"/>
      <c r="U41" s="408" t="str">
        <f t="shared" si="4"/>
        <v/>
      </c>
      <c r="V41" s="408"/>
      <c r="W41" s="409"/>
      <c r="X41" s="409"/>
      <c r="Y41" s="409"/>
      <c r="Z41" s="409"/>
      <c r="AA41" s="409"/>
      <c r="AB41" s="409"/>
      <c r="AC41" s="409"/>
      <c r="AD41" s="409"/>
      <c r="AE41" s="409"/>
      <c r="AF41" s="409"/>
      <c r="AG41" s="409"/>
      <c r="AH41" s="409"/>
      <c r="AI41" s="409"/>
      <c r="AJ41" s="409"/>
      <c r="AK41" s="409"/>
      <c r="AL41" s="178"/>
      <c r="AM41" s="408" t="str">
        <f t="shared" si="0"/>
        <v/>
      </c>
      <c r="AN41" s="408"/>
      <c r="AO41" s="409"/>
      <c r="AP41" s="409"/>
      <c r="AQ41" s="409"/>
      <c r="AR41" s="409"/>
      <c r="AS41" s="409"/>
      <c r="AT41" s="409"/>
      <c r="AU41" s="409"/>
      <c r="AV41" s="409"/>
      <c r="AW41" s="409"/>
      <c r="AX41" s="409"/>
      <c r="AY41" s="409"/>
      <c r="AZ41" s="409"/>
      <c r="BA41" s="409"/>
      <c r="BB41" s="409"/>
      <c r="BC41" s="409"/>
      <c r="BD41" s="178"/>
      <c r="BE41" s="408" t="str">
        <f t="shared" si="1"/>
        <v/>
      </c>
      <c r="BF41" s="408"/>
      <c r="BG41" s="409"/>
      <c r="BH41" s="409"/>
      <c r="BI41" s="409"/>
      <c r="BJ41" s="409"/>
      <c r="BK41" s="409"/>
      <c r="BL41" s="409"/>
      <c r="BM41" s="409"/>
      <c r="BN41" s="409"/>
      <c r="BO41" s="409"/>
      <c r="BP41" s="409"/>
      <c r="BQ41" s="409"/>
      <c r="BR41" s="409"/>
      <c r="BS41" s="409"/>
      <c r="BT41" s="409"/>
      <c r="BU41" s="409"/>
      <c r="BV41" s="178"/>
      <c r="BW41" s="408">
        <f t="shared" si="2"/>
        <v>31</v>
      </c>
      <c r="BX41" s="408"/>
      <c r="BY41" s="409" t="str">
        <f>IF('各会計、関係団体の財政状況及び健全化判断比率'!B75="","",'各会計、関係団体の財政状況及び健全化判断比率'!B75)</f>
        <v>福島県市町村総合事務組合　非常勤職員公務災害補償特別会計</v>
      </c>
      <c r="BZ41" s="409"/>
      <c r="CA41" s="409"/>
      <c r="CB41" s="409"/>
      <c r="CC41" s="409"/>
      <c r="CD41" s="409"/>
      <c r="CE41" s="409"/>
      <c r="CF41" s="409"/>
      <c r="CG41" s="409"/>
      <c r="CH41" s="409"/>
      <c r="CI41" s="409"/>
      <c r="CJ41" s="409"/>
      <c r="CK41" s="409"/>
      <c r="CL41" s="409"/>
      <c r="CM41" s="409"/>
      <c r="CN41" s="178"/>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5"/>
    </row>
    <row r="42" spans="1:113" ht="32.25" customHeight="1" x14ac:dyDescent="0.2">
      <c r="B42" s="202"/>
      <c r="C42" s="408">
        <f t="shared" si="5"/>
        <v>9</v>
      </c>
      <c r="D42" s="408"/>
      <c r="E42" s="409" t="str">
        <f>IF('各会計、関係団体の財政状況及び健全化判断比率'!B15="","",'各会計、関係団体の財政状況及び健全化判断比率'!B15)</f>
        <v>大町土地区画整理事業特別会計</v>
      </c>
      <c r="F42" s="409"/>
      <c r="G42" s="409"/>
      <c r="H42" s="409"/>
      <c r="I42" s="409"/>
      <c r="J42" s="409"/>
      <c r="K42" s="409"/>
      <c r="L42" s="409"/>
      <c r="M42" s="409"/>
      <c r="N42" s="409"/>
      <c r="O42" s="409"/>
      <c r="P42" s="409"/>
      <c r="Q42" s="409"/>
      <c r="R42" s="409"/>
      <c r="S42" s="409"/>
      <c r="T42" s="178"/>
      <c r="U42" s="408" t="str">
        <f t="shared" si="4"/>
        <v/>
      </c>
      <c r="V42" s="408"/>
      <c r="W42" s="409"/>
      <c r="X42" s="409"/>
      <c r="Y42" s="409"/>
      <c r="Z42" s="409"/>
      <c r="AA42" s="409"/>
      <c r="AB42" s="409"/>
      <c r="AC42" s="409"/>
      <c r="AD42" s="409"/>
      <c r="AE42" s="409"/>
      <c r="AF42" s="409"/>
      <c r="AG42" s="409"/>
      <c r="AH42" s="409"/>
      <c r="AI42" s="409"/>
      <c r="AJ42" s="409"/>
      <c r="AK42" s="409"/>
      <c r="AL42" s="178"/>
      <c r="AM42" s="408" t="str">
        <f t="shared" si="0"/>
        <v/>
      </c>
      <c r="AN42" s="408"/>
      <c r="AO42" s="409"/>
      <c r="AP42" s="409"/>
      <c r="AQ42" s="409"/>
      <c r="AR42" s="409"/>
      <c r="AS42" s="409"/>
      <c r="AT42" s="409"/>
      <c r="AU42" s="409"/>
      <c r="AV42" s="409"/>
      <c r="AW42" s="409"/>
      <c r="AX42" s="409"/>
      <c r="AY42" s="409"/>
      <c r="AZ42" s="409"/>
      <c r="BA42" s="409"/>
      <c r="BB42" s="409"/>
      <c r="BC42" s="409"/>
      <c r="BD42" s="178"/>
      <c r="BE42" s="408" t="str">
        <f t="shared" si="1"/>
        <v/>
      </c>
      <c r="BF42" s="408"/>
      <c r="BG42" s="409"/>
      <c r="BH42" s="409"/>
      <c r="BI42" s="409"/>
      <c r="BJ42" s="409"/>
      <c r="BK42" s="409"/>
      <c r="BL42" s="409"/>
      <c r="BM42" s="409"/>
      <c r="BN42" s="409"/>
      <c r="BO42" s="409"/>
      <c r="BP42" s="409"/>
      <c r="BQ42" s="409"/>
      <c r="BR42" s="409"/>
      <c r="BS42" s="409"/>
      <c r="BT42" s="409"/>
      <c r="BU42" s="409"/>
      <c r="BV42" s="178"/>
      <c r="BW42" s="408">
        <f t="shared" si="2"/>
        <v>32</v>
      </c>
      <c r="BX42" s="408"/>
      <c r="BY42" s="409" t="str">
        <f>IF('各会計、関係団体の財政状況及び健全化判断比率'!B76="","",'各会計、関係団体の財政状況及び健全化判断比率'!B76)</f>
        <v>福島県市町村総合事務組合　自治会館管理特別会計</v>
      </c>
      <c r="BZ42" s="409"/>
      <c r="CA42" s="409"/>
      <c r="CB42" s="409"/>
      <c r="CC42" s="409"/>
      <c r="CD42" s="409"/>
      <c r="CE42" s="409"/>
      <c r="CF42" s="409"/>
      <c r="CG42" s="409"/>
      <c r="CH42" s="409"/>
      <c r="CI42" s="409"/>
      <c r="CJ42" s="409"/>
      <c r="CK42" s="409"/>
      <c r="CL42" s="409"/>
      <c r="CM42" s="409"/>
      <c r="CN42" s="178"/>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5"/>
    </row>
    <row r="43" spans="1:113" ht="32.25" customHeight="1" x14ac:dyDescent="0.2">
      <c r="B43" s="202"/>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8"/>
      <c r="U43" s="408" t="str">
        <f t="shared" si="4"/>
        <v/>
      </c>
      <c r="V43" s="408"/>
      <c r="W43" s="409"/>
      <c r="X43" s="409"/>
      <c r="Y43" s="409"/>
      <c r="Z43" s="409"/>
      <c r="AA43" s="409"/>
      <c r="AB43" s="409"/>
      <c r="AC43" s="409"/>
      <c r="AD43" s="409"/>
      <c r="AE43" s="409"/>
      <c r="AF43" s="409"/>
      <c r="AG43" s="409"/>
      <c r="AH43" s="409"/>
      <c r="AI43" s="409"/>
      <c r="AJ43" s="409"/>
      <c r="AK43" s="409"/>
      <c r="AL43" s="178"/>
      <c r="AM43" s="408" t="str">
        <f t="shared" si="0"/>
        <v/>
      </c>
      <c r="AN43" s="408"/>
      <c r="AO43" s="409"/>
      <c r="AP43" s="409"/>
      <c r="AQ43" s="409"/>
      <c r="AR43" s="409"/>
      <c r="AS43" s="409"/>
      <c r="AT43" s="409"/>
      <c r="AU43" s="409"/>
      <c r="AV43" s="409"/>
      <c r="AW43" s="409"/>
      <c r="AX43" s="409"/>
      <c r="AY43" s="409"/>
      <c r="AZ43" s="409"/>
      <c r="BA43" s="409"/>
      <c r="BB43" s="409"/>
      <c r="BC43" s="409"/>
      <c r="BD43" s="178"/>
      <c r="BE43" s="408" t="str">
        <f t="shared" si="1"/>
        <v/>
      </c>
      <c r="BF43" s="408"/>
      <c r="BG43" s="409"/>
      <c r="BH43" s="409"/>
      <c r="BI43" s="409"/>
      <c r="BJ43" s="409"/>
      <c r="BK43" s="409"/>
      <c r="BL43" s="409"/>
      <c r="BM43" s="409"/>
      <c r="BN43" s="409"/>
      <c r="BO43" s="409"/>
      <c r="BP43" s="409"/>
      <c r="BQ43" s="409"/>
      <c r="BR43" s="409"/>
      <c r="BS43" s="409"/>
      <c r="BT43" s="409"/>
      <c r="BU43" s="409"/>
      <c r="BV43" s="178"/>
      <c r="BW43" s="408" t="str">
        <f t="shared" si="2"/>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78"/>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5" t="s">
        <v>208</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2">
      <c r="E47" s="405" t="s">
        <v>209</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2">
      <c r="E48" s="405" t="s">
        <v>210</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2">
      <c r="E49" s="407" t="s">
        <v>211</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2">
      <c r="E50" s="405" t="s">
        <v>212</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2">
      <c r="E51" s="405" t="s">
        <v>213</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2">
      <c r="E52" s="405" t="s">
        <v>214</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s="367" customFormat="1" x14ac:dyDescent="0.2">
      <c r="E53" s="368" t="s">
        <v>618</v>
      </c>
    </row>
    <row r="54" spans="5:113" x14ac:dyDescent="0.2"/>
    <row r="55" spans="5:113" x14ac:dyDescent="0.2"/>
    <row r="56" spans="5:113" x14ac:dyDescent="0.2"/>
  </sheetData>
  <sheetProtection algorithmName="SHA-512" hashValue="C8LkoF+mgU86cN9zm3YpL8sCthasYcksoAuXOL8FHO6N6ScTe/RMI2hXSH1zeUx203438fV0jwC/WCPUjDCofg==" saltValue="NMG/D64ncSbjNBnAfFyxA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N65" sqref="AN65:DC69"/>
    </sheetView>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215</v>
      </c>
      <c r="DI1" s="784"/>
      <c r="DJ1" s="784"/>
      <c r="DK1" s="784"/>
      <c r="DL1" s="784"/>
      <c r="DM1" s="784"/>
      <c r="DN1" s="785"/>
      <c r="DO1" s="212"/>
      <c r="DP1" s="783" t="s">
        <v>216</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5" t="s">
        <v>218</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219</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220</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x14ac:dyDescent="0.2">
      <c r="B4" s="725" t="s">
        <v>1</v>
      </c>
      <c r="C4" s="726"/>
      <c r="D4" s="726"/>
      <c r="E4" s="726"/>
      <c r="F4" s="726"/>
      <c r="G4" s="726"/>
      <c r="H4" s="726"/>
      <c r="I4" s="726"/>
      <c r="J4" s="726"/>
      <c r="K4" s="726"/>
      <c r="L4" s="726"/>
      <c r="M4" s="726"/>
      <c r="N4" s="726"/>
      <c r="O4" s="726"/>
      <c r="P4" s="726"/>
      <c r="Q4" s="727"/>
      <c r="R4" s="725" t="s">
        <v>221</v>
      </c>
      <c r="S4" s="726"/>
      <c r="T4" s="726"/>
      <c r="U4" s="726"/>
      <c r="V4" s="726"/>
      <c r="W4" s="726"/>
      <c r="X4" s="726"/>
      <c r="Y4" s="727"/>
      <c r="Z4" s="725" t="s">
        <v>222</v>
      </c>
      <c r="AA4" s="726"/>
      <c r="AB4" s="726"/>
      <c r="AC4" s="727"/>
      <c r="AD4" s="725" t="s">
        <v>223</v>
      </c>
      <c r="AE4" s="726"/>
      <c r="AF4" s="726"/>
      <c r="AG4" s="726"/>
      <c r="AH4" s="726"/>
      <c r="AI4" s="726"/>
      <c r="AJ4" s="726"/>
      <c r="AK4" s="727"/>
      <c r="AL4" s="725" t="s">
        <v>222</v>
      </c>
      <c r="AM4" s="726"/>
      <c r="AN4" s="726"/>
      <c r="AO4" s="727"/>
      <c r="AP4" s="786" t="s">
        <v>224</v>
      </c>
      <c r="AQ4" s="786"/>
      <c r="AR4" s="786"/>
      <c r="AS4" s="786"/>
      <c r="AT4" s="786"/>
      <c r="AU4" s="786"/>
      <c r="AV4" s="786"/>
      <c r="AW4" s="786"/>
      <c r="AX4" s="786"/>
      <c r="AY4" s="786"/>
      <c r="AZ4" s="786"/>
      <c r="BA4" s="786"/>
      <c r="BB4" s="786"/>
      <c r="BC4" s="786"/>
      <c r="BD4" s="786"/>
      <c r="BE4" s="786"/>
      <c r="BF4" s="786"/>
      <c r="BG4" s="786" t="s">
        <v>225</v>
      </c>
      <c r="BH4" s="786"/>
      <c r="BI4" s="786"/>
      <c r="BJ4" s="786"/>
      <c r="BK4" s="786"/>
      <c r="BL4" s="786"/>
      <c r="BM4" s="786"/>
      <c r="BN4" s="786"/>
      <c r="BO4" s="786" t="s">
        <v>222</v>
      </c>
      <c r="BP4" s="786"/>
      <c r="BQ4" s="786"/>
      <c r="BR4" s="786"/>
      <c r="BS4" s="786" t="s">
        <v>226</v>
      </c>
      <c r="BT4" s="786"/>
      <c r="BU4" s="786"/>
      <c r="BV4" s="786"/>
      <c r="BW4" s="786"/>
      <c r="BX4" s="786"/>
      <c r="BY4" s="786"/>
      <c r="BZ4" s="786"/>
      <c r="CA4" s="786"/>
      <c r="CB4" s="786"/>
      <c r="CD4" s="768" t="s">
        <v>227</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362" customFormat="1" ht="11.25" customHeight="1" x14ac:dyDescent="0.2">
      <c r="B5" s="743" t="s">
        <v>228</v>
      </c>
      <c r="C5" s="744"/>
      <c r="D5" s="744"/>
      <c r="E5" s="744"/>
      <c r="F5" s="744"/>
      <c r="G5" s="744"/>
      <c r="H5" s="744"/>
      <c r="I5" s="744"/>
      <c r="J5" s="744"/>
      <c r="K5" s="744"/>
      <c r="L5" s="744"/>
      <c r="M5" s="744"/>
      <c r="N5" s="744"/>
      <c r="O5" s="744"/>
      <c r="P5" s="744"/>
      <c r="Q5" s="745"/>
      <c r="R5" s="719">
        <v>50068908</v>
      </c>
      <c r="S5" s="720"/>
      <c r="T5" s="720"/>
      <c r="U5" s="720"/>
      <c r="V5" s="720"/>
      <c r="W5" s="720"/>
      <c r="X5" s="720"/>
      <c r="Y5" s="766"/>
      <c r="Z5" s="781">
        <v>30.5</v>
      </c>
      <c r="AA5" s="781"/>
      <c r="AB5" s="781"/>
      <c r="AC5" s="781"/>
      <c r="AD5" s="782">
        <v>46604727</v>
      </c>
      <c r="AE5" s="782"/>
      <c r="AF5" s="782"/>
      <c r="AG5" s="782"/>
      <c r="AH5" s="782"/>
      <c r="AI5" s="782"/>
      <c r="AJ5" s="782"/>
      <c r="AK5" s="782"/>
      <c r="AL5" s="762">
        <v>67.2</v>
      </c>
      <c r="AM5" s="748"/>
      <c r="AN5" s="748"/>
      <c r="AO5" s="763"/>
      <c r="AP5" s="743" t="s">
        <v>229</v>
      </c>
      <c r="AQ5" s="744"/>
      <c r="AR5" s="744"/>
      <c r="AS5" s="744"/>
      <c r="AT5" s="744"/>
      <c r="AU5" s="744"/>
      <c r="AV5" s="744"/>
      <c r="AW5" s="744"/>
      <c r="AX5" s="744"/>
      <c r="AY5" s="744"/>
      <c r="AZ5" s="744"/>
      <c r="BA5" s="744"/>
      <c r="BB5" s="744"/>
      <c r="BC5" s="744"/>
      <c r="BD5" s="744"/>
      <c r="BE5" s="744"/>
      <c r="BF5" s="745"/>
      <c r="BG5" s="666">
        <v>44527546</v>
      </c>
      <c r="BH5" s="676"/>
      <c r="BI5" s="676"/>
      <c r="BJ5" s="676"/>
      <c r="BK5" s="676"/>
      <c r="BL5" s="676"/>
      <c r="BM5" s="676"/>
      <c r="BN5" s="677"/>
      <c r="BO5" s="680">
        <v>88.9</v>
      </c>
      <c r="BP5" s="680"/>
      <c r="BQ5" s="680"/>
      <c r="BR5" s="680"/>
      <c r="BS5" s="681" t="s">
        <v>128</v>
      </c>
      <c r="BT5" s="681"/>
      <c r="BU5" s="681"/>
      <c r="BV5" s="681"/>
      <c r="BW5" s="681"/>
      <c r="BX5" s="681"/>
      <c r="BY5" s="681"/>
      <c r="BZ5" s="681"/>
      <c r="CA5" s="681"/>
      <c r="CB5" s="752"/>
      <c r="CD5" s="768" t="s">
        <v>224</v>
      </c>
      <c r="CE5" s="769"/>
      <c r="CF5" s="769"/>
      <c r="CG5" s="769"/>
      <c r="CH5" s="769"/>
      <c r="CI5" s="769"/>
      <c r="CJ5" s="769"/>
      <c r="CK5" s="769"/>
      <c r="CL5" s="769"/>
      <c r="CM5" s="769"/>
      <c r="CN5" s="769"/>
      <c r="CO5" s="769"/>
      <c r="CP5" s="769"/>
      <c r="CQ5" s="770"/>
      <c r="CR5" s="768" t="s">
        <v>230</v>
      </c>
      <c r="CS5" s="769"/>
      <c r="CT5" s="769"/>
      <c r="CU5" s="769"/>
      <c r="CV5" s="769"/>
      <c r="CW5" s="769"/>
      <c r="CX5" s="769"/>
      <c r="CY5" s="770"/>
      <c r="CZ5" s="768" t="s">
        <v>222</v>
      </c>
      <c r="DA5" s="769"/>
      <c r="DB5" s="769"/>
      <c r="DC5" s="770"/>
      <c r="DD5" s="768" t="s">
        <v>231</v>
      </c>
      <c r="DE5" s="769"/>
      <c r="DF5" s="769"/>
      <c r="DG5" s="769"/>
      <c r="DH5" s="769"/>
      <c r="DI5" s="769"/>
      <c r="DJ5" s="769"/>
      <c r="DK5" s="769"/>
      <c r="DL5" s="769"/>
      <c r="DM5" s="769"/>
      <c r="DN5" s="769"/>
      <c r="DO5" s="769"/>
      <c r="DP5" s="770"/>
      <c r="DQ5" s="768" t="s">
        <v>232</v>
      </c>
      <c r="DR5" s="769"/>
      <c r="DS5" s="769"/>
      <c r="DT5" s="769"/>
      <c r="DU5" s="769"/>
      <c r="DV5" s="769"/>
      <c r="DW5" s="769"/>
      <c r="DX5" s="769"/>
      <c r="DY5" s="769"/>
      <c r="DZ5" s="769"/>
      <c r="EA5" s="769"/>
      <c r="EB5" s="769"/>
      <c r="EC5" s="770"/>
    </row>
    <row r="6" spans="2:143" ht="11.25" customHeight="1" x14ac:dyDescent="0.2">
      <c r="B6" s="647" t="s">
        <v>233</v>
      </c>
      <c r="C6" s="648"/>
      <c r="D6" s="648"/>
      <c r="E6" s="648"/>
      <c r="F6" s="648"/>
      <c r="G6" s="648"/>
      <c r="H6" s="648"/>
      <c r="I6" s="648"/>
      <c r="J6" s="648"/>
      <c r="K6" s="648"/>
      <c r="L6" s="648"/>
      <c r="M6" s="648"/>
      <c r="N6" s="648"/>
      <c r="O6" s="648"/>
      <c r="P6" s="648"/>
      <c r="Q6" s="649"/>
      <c r="R6" s="666">
        <v>1210716</v>
      </c>
      <c r="S6" s="676"/>
      <c r="T6" s="676"/>
      <c r="U6" s="676"/>
      <c r="V6" s="676"/>
      <c r="W6" s="676"/>
      <c r="X6" s="676"/>
      <c r="Y6" s="677"/>
      <c r="Z6" s="680">
        <v>0.7</v>
      </c>
      <c r="AA6" s="680"/>
      <c r="AB6" s="680"/>
      <c r="AC6" s="680"/>
      <c r="AD6" s="681">
        <v>1210716</v>
      </c>
      <c r="AE6" s="681"/>
      <c r="AF6" s="681"/>
      <c r="AG6" s="681"/>
      <c r="AH6" s="681"/>
      <c r="AI6" s="681"/>
      <c r="AJ6" s="681"/>
      <c r="AK6" s="681"/>
      <c r="AL6" s="669">
        <v>1.7</v>
      </c>
      <c r="AM6" s="678"/>
      <c r="AN6" s="678"/>
      <c r="AO6" s="682"/>
      <c r="AP6" s="647" t="s">
        <v>234</v>
      </c>
      <c r="AQ6" s="648"/>
      <c r="AR6" s="648"/>
      <c r="AS6" s="648"/>
      <c r="AT6" s="648"/>
      <c r="AU6" s="648"/>
      <c r="AV6" s="648"/>
      <c r="AW6" s="648"/>
      <c r="AX6" s="648"/>
      <c r="AY6" s="648"/>
      <c r="AZ6" s="648"/>
      <c r="BA6" s="648"/>
      <c r="BB6" s="648"/>
      <c r="BC6" s="648"/>
      <c r="BD6" s="648"/>
      <c r="BE6" s="648"/>
      <c r="BF6" s="649"/>
      <c r="BG6" s="666">
        <v>44527546</v>
      </c>
      <c r="BH6" s="676"/>
      <c r="BI6" s="676"/>
      <c r="BJ6" s="676"/>
      <c r="BK6" s="676"/>
      <c r="BL6" s="676"/>
      <c r="BM6" s="676"/>
      <c r="BN6" s="677"/>
      <c r="BO6" s="680">
        <v>88.9</v>
      </c>
      <c r="BP6" s="680"/>
      <c r="BQ6" s="680"/>
      <c r="BR6" s="680"/>
      <c r="BS6" s="681" t="s">
        <v>128</v>
      </c>
      <c r="BT6" s="681"/>
      <c r="BU6" s="681"/>
      <c r="BV6" s="681"/>
      <c r="BW6" s="681"/>
      <c r="BX6" s="681"/>
      <c r="BY6" s="681"/>
      <c r="BZ6" s="681"/>
      <c r="CA6" s="681"/>
      <c r="CB6" s="752"/>
      <c r="CD6" s="722" t="s">
        <v>235</v>
      </c>
      <c r="CE6" s="723"/>
      <c r="CF6" s="723"/>
      <c r="CG6" s="723"/>
      <c r="CH6" s="723"/>
      <c r="CI6" s="723"/>
      <c r="CJ6" s="723"/>
      <c r="CK6" s="723"/>
      <c r="CL6" s="723"/>
      <c r="CM6" s="723"/>
      <c r="CN6" s="723"/>
      <c r="CO6" s="723"/>
      <c r="CP6" s="723"/>
      <c r="CQ6" s="724"/>
      <c r="CR6" s="666">
        <v>627440</v>
      </c>
      <c r="CS6" s="676"/>
      <c r="CT6" s="676"/>
      <c r="CU6" s="676"/>
      <c r="CV6" s="676"/>
      <c r="CW6" s="676"/>
      <c r="CX6" s="676"/>
      <c r="CY6" s="677"/>
      <c r="CZ6" s="762">
        <v>0.4</v>
      </c>
      <c r="DA6" s="748"/>
      <c r="DB6" s="748"/>
      <c r="DC6" s="767"/>
      <c r="DD6" s="672" t="s">
        <v>128</v>
      </c>
      <c r="DE6" s="676"/>
      <c r="DF6" s="676"/>
      <c r="DG6" s="676"/>
      <c r="DH6" s="676"/>
      <c r="DI6" s="676"/>
      <c r="DJ6" s="676"/>
      <c r="DK6" s="676"/>
      <c r="DL6" s="676"/>
      <c r="DM6" s="676"/>
      <c r="DN6" s="676"/>
      <c r="DO6" s="676"/>
      <c r="DP6" s="677"/>
      <c r="DQ6" s="672">
        <v>627430</v>
      </c>
      <c r="DR6" s="676"/>
      <c r="DS6" s="676"/>
      <c r="DT6" s="676"/>
      <c r="DU6" s="676"/>
      <c r="DV6" s="676"/>
      <c r="DW6" s="676"/>
      <c r="DX6" s="676"/>
      <c r="DY6" s="676"/>
      <c r="DZ6" s="676"/>
      <c r="EA6" s="676"/>
      <c r="EB6" s="676"/>
      <c r="EC6" s="693"/>
    </row>
    <row r="7" spans="2:143" ht="11.25" customHeight="1" x14ac:dyDescent="0.2">
      <c r="B7" s="647" t="s">
        <v>236</v>
      </c>
      <c r="C7" s="648"/>
      <c r="D7" s="648"/>
      <c r="E7" s="648"/>
      <c r="F7" s="648"/>
      <c r="G7" s="648"/>
      <c r="H7" s="648"/>
      <c r="I7" s="648"/>
      <c r="J7" s="648"/>
      <c r="K7" s="648"/>
      <c r="L7" s="648"/>
      <c r="M7" s="648"/>
      <c r="N7" s="648"/>
      <c r="O7" s="648"/>
      <c r="P7" s="648"/>
      <c r="Q7" s="649"/>
      <c r="R7" s="666">
        <v>29209</v>
      </c>
      <c r="S7" s="676"/>
      <c r="T7" s="676"/>
      <c r="U7" s="676"/>
      <c r="V7" s="676"/>
      <c r="W7" s="676"/>
      <c r="X7" s="676"/>
      <c r="Y7" s="677"/>
      <c r="Z7" s="680">
        <v>0</v>
      </c>
      <c r="AA7" s="680"/>
      <c r="AB7" s="680"/>
      <c r="AC7" s="680"/>
      <c r="AD7" s="681">
        <v>29209</v>
      </c>
      <c r="AE7" s="681"/>
      <c r="AF7" s="681"/>
      <c r="AG7" s="681"/>
      <c r="AH7" s="681"/>
      <c r="AI7" s="681"/>
      <c r="AJ7" s="681"/>
      <c r="AK7" s="681"/>
      <c r="AL7" s="669">
        <v>0</v>
      </c>
      <c r="AM7" s="678"/>
      <c r="AN7" s="678"/>
      <c r="AO7" s="682"/>
      <c r="AP7" s="647" t="s">
        <v>237</v>
      </c>
      <c r="AQ7" s="648"/>
      <c r="AR7" s="648"/>
      <c r="AS7" s="648"/>
      <c r="AT7" s="648"/>
      <c r="AU7" s="648"/>
      <c r="AV7" s="648"/>
      <c r="AW7" s="648"/>
      <c r="AX7" s="648"/>
      <c r="AY7" s="648"/>
      <c r="AZ7" s="648"/>
      <c r="BA7" s="648"/>
      <c r="BB7" s="648"/>
      <c r="BC7" s="648"/>
      <c r="BD7" s="648"/>
      <c r="BE7" s="648"/>
      <c r="BF7" s="649"/>
      <c r="BG7" s="666">
        <v>21297820</v>
      </c>
      <c r="BH7" s="676"/>
      <c r="BI7" s="676"/>
      <c r="BJ7" s="676"/>
      <c r="BK7" s="676"/>
      <c r="BL7" s="676"/>
      <c r="BM7" s="676"/>
      <c r="BN7" s="677"/>
      <c r="BO7" s="680">
        <v>42.5</v>
      </c>
      <c r="BP7" s="680"/>
      <c r="BQ7" s="680"/>
      <c r="BR7" s="680"/>
      <c r="BS7" s="681" t="s">
        <v>128</v>
      </c>
      <c r="BT7" s="681"/>
      <c r="BU7" s="681"/>
      <c r="BV7" s="681"/>
      <c r="BW7" s="681"/>
      <c r="BX7" s="681"/>
      <c r="BY7" s="681"/>
      <c r="BZ7" s="681"/>
      <c r="CA7" s="681"/>
      <c r="CB7" s="752"/>
      <c r="CD7" s="694" t="s">
        <v>238</v>
      </c>
      <c r="CE7" s="691"/>
      <c r="CF7" s="691"/>
      <c r="CG7" s="691"/>
      <c r="CH7" s="691"/>
      <c r="CI7" s="691"/>
      <c r="CJ7" s="691"/>
      <c r="CK7" s="691"/>
      <c r="CL7" s="691"/>
      <c r="CM7" s="691"/>
      <c r="CN7" s="691"/>
      <c r="CO7" s="691"/>
      <c r="CP7" s="691"/>
      <c r="CQ7" s="692"/>
      <c r="CR7" s="666">
        <v>21682037</v>
      </c>
      <c r="CS7" s="676"/>
      <c r="CT7" s="676"/>
      <c r="CU7" s="676"/>
      <c r="CV7" s="676"/>
      <c r="CW7" s="676"/>
      <c r="CX7" s="676"/>
      <c r="CY7" s="677"/>
      <c r="CZ7" s="680">
        <v>13.9</v>
      </c>
      <c r="DA7" s="680"/>
      <c r="DB7" s="680"/>
      <c r="DC7" s="680"/>
      <c r="DD7" s="672">
        <v>539399</v>
      </c>
      <c r="DE7" s="676"/>
      <c r="DF7" s="676"/>
      <c r="DG7" s="676"/>
      <c r="DH7" s="676"/>
      <c r="DI7" s="676"/>
      <c r="DJ7" s="676"/>
      <c r="DK7" s="676"/>
      <c r="DL7" s="676"/>
      <c r="DM7" s="676"/>
      <c r="DN7" s="676"/>
      <c r="DO7" s="676"/>
      <c r="DP7" s="677"/>
      <c r="DQ7" s="672">
        <v>20183572</v>
      </c>
      <c r="DR7" s="676"/>
      <c r="DS7" s="676"/>
      <c r="DT7" s="676"/>
      <c r="DU7" s="676"/>
      <c r="DV7" s="676"/>
      <c r="DW7" s="676"/>
      <c r="DX7" s="676"/>
      <c r="DY7" s="676"/>
      <c r="DZ7" s="676"/>
      <c r="EA7" s="676"/>
      <c r="EB7" s="676"/>
      <c r="EC7" s="693"/>
    </row>
    <row r="8" spans="2:143" ht="11.25" customHeight="1" x14ac:dyDescent="0.2">
      <c r="B8" s="647" t="s">
        <v>239</v>
      </c>
      <c r="C8" s="648"/>
      <c r="D8" s="648"/>
      <c r="E8" s="648"/>
      <c r="F8" s="648"/>
      <c r="G8" s="648"/>
      <c r="H8" s="648"/>
      <c r="I8" s="648"/>
      <c r="J8" s="648"/>
      <c r="K8" s="648"/>
      <c r="L8" s="648"/>
      <c r="M8" s="648"/>
      <c r="N8" s="648"/>
      <c r="O8" s="648"/>
      <c r="P8" s="648"/>
      <c r="Q8" s="649"/>
      <c r="R8" s="666">
        <v>202936</v>
      </c>
      <c r="S8" s="676"/>
      <c r="T8" s="676"/>
      <c r="U8" s="676"/>
      <c r="V8" s="676"/>
      <c r="W8" s="676"/>
      <c r="X8" s="676"/>
      <c r="Y8" s="677"/>
      <c r="Z8" s="680">
        <v>0.1</v>
      </c>
      <c r="AA8" s="680"/>
      <c r="AB8" s="680"/>
      <c r="AC8" s="680"/>
      <c r="AD8" s="681">
        <v>202936</v>
      </c>
      <c r="AE8" s="681"/>
      <c r="AF8" s="681"/>
      <c r="AG8" s="681"/>
      <c r="AH8" s="681"/>
      <c r="AI8" s="681"/>
      <c r="AJ8" s="681"/>
      <c r="AK8" s="681"/>
      <c r="AL8" s="669">
        <v>0.3</v>
      </c>
      <c r="AM8" s="678"/>
      <c r="AN8" s="678"/>
      <c r="AO8" s="682"/>
      <c r="AP8" s="647" t="s">
        <v>240</v>
      </c>
      <c r="AQ8" s="648"/>
      <c r="AR8" s="648"/>
      <c r="AS8" s="648"/>
      <c r="AT8" s="648"/>
      <c r="AU8" s="648"/>
      <c r="AV8" s="648"/>
      <c r="AW8" s="648"/>
      <c r="AX8" s="648"/>
      <c r="AY8" s="648"/>
      <c r="AZ8" s="648"/>
      <c r="BA8" s="648"/>
      <c r="BB8" s="648"/>
      <c r="BC8" s="648"/>
      <c r="BD8" s="648"/>
      <c r="BE8" s="648"/>
      <c r="BF8" s="649"/>
      <c r="BG8" s="666">
        <v>584920</v>
      </c>
      <c r="BH8" s="676"/>
      <c r="BI8" s="676"/>
      <c r="BJ8" s="676"/>
      <c r="BK8" s="676"/>
      <c r="BL8" s="676"/>
      <c r="BM8" s="676"/>
      <c r="BN8" s="677"/>
      <c r="BO8" s="680">
        <v>1.2</v>
      </c>
      <c r="BP8" s="680"/>
      <c r="BQ8" s="680"/>
      <c r="BR8" s="680"/>
      <c r="BS8" s="681" t="s">
        <v>128</v>
      </c>
      <c r="BT8" s="681"/>
      <c r="BU8" s="681"/>
      <c r="BV8" s="681"/>
      <c r="BW8" s="681"/>
      <c r="BX8" s="681"/>
      <c r="BY8" s="681"/>
      <c r="BZ8" s="681"/>
      <c r="CA8" s="681"/>
      <c r="CB8" s="752"/>
      <c r="CD8" s="694" t="s">
        <v>241</v>
      </c>
      <c r="CE8" s="691"/>
      <c r="CF8" s="691"/>
      <c r="CG8" s="691"/>
      <c r="CH8" s="691"/>
      <c r="CI8" s="691"/>
      <c r="CJ8" s="691"/>
      <c r="CK8" s="691"/>
      <c r="CL8" s="691"/>
      <c r="CM8" s="691"/>
      <c r="CN8" s="691"/>
      <c r="CO8" s="691"/>
      <c r="CP8" s="691"/>
      <c r="CQ8" s="692"/>
      <c r="CR8" s="666">
        <v>51271253</v>
      </c>
      <c r="CS8" s="676"/>
      <c r="CT8" s="676"/>
      <c r="CU8" s="676"/>
      <c r="CV8" s="676"/>
      <c r="CW8" s="676"/>
      <c r="CX8" s="676"/>
      <c r="CY8" s="677"/>
      <c r="CZ8" s="680">
        <v>33</v>
      </c>
      <c r="DA8" s="680"/>
      <c r="DB8" s="680"/>
      <c r="DC8" s="680"/>
      <c r="DD8" s="672">
        <v>284965</v>
      </c>
      <c r="DE8" s="676"/>
      <c r="DF8" s="676"/>
      <c r="DG8" s="676"/>
      <c r="DH8" s="676"/>
      <c r="DI8" s="676"/>
      <c r="DJ8" s="676"/>
      <c r="DK8" s="676"/>
      <c r="DL8" s="676"/>
      <c r="DM8" s="676"/>
      <c r="DN8" s="676"/>
      <c r="DO8" s="676"/>
      <c r="DP8" s="677"/>
      <c r="DQ8" s="672">
        <v>22211123</v>
      </c>
      <c r="DR8" s="676"/>
      <c r="DS8" s="676"/>
      <c r="DT8" s="676"/>
      <c r="DU8" s="676"/>
      <c r="DV8" s="676"/>
      <c r="DW8" s="676"/>
      <c r="DX8" s="676"/>
      <c r="DY8" s="676"/>
      <c r="DZ8" s="676"/>
      <c r="EA8" s="676"/>
      <c r="EB8" s="676"/>
      <c r="EC8" s="693"/>
    </row>
    <row r="9" spans="2:143" ht="11.25" customHeight="1" x14ac:dyDescent="0.2">
      <c r="B9" s="647" t="s">
        <v>242</v>
      </c>
      <c r="C9" s="648"/>
      <c r="D9" s="648"/>
      <c r="E9" s="648"/>
      <c r="F9" s="648"/>
      <c r="G9" s="648"/>
      <c r="H9" s="648"/>
      <c r="I9" s="648"/>
      <c r="J9" s="648"/>
      <c r="K9" s="648"/>
      <c r="L9" s="648"/>
      <c r="M9" s="648"/>
      <c r="N9" s="648"/>
      <c r="O9" s="648"/>
      <c r="P9" s="648"/>
      <c r="Q9" s="649"/>
      <c r="R9" s="666">
        <v>214467</v>
      </c>
      <c r="S9" s="676"/>
      <c r="T9" s="676"/>
      <c r="U9" s="676"/>
      <c r="V9" s="676"/>
      <c r="W9" s="676"/>
      <c r="X9" s="676"/>
      <c r="Y9" s="677"/>
      <c r="Z9" s="680">
        <v>0.1</v>
      </c>
      <c r="AA9" s="680"/>
      <c r="AB9" s="680"/>
      <c r="AC9" s="680"/>
      <c r="AD9" s="681">
        <v>214467</v>
      </c>
      <c r="AE9" s="681"/>
      <c r="AF9" s="681"/>
      <c r="AG9" s="681"/>
      <c r="AH9" s="681"/>
      <c r="AI9" s="681"/>
      <c r="AJ9" s="681"/>
      <c r="AK9" s="681"/>
      <c r="AL9" s="669">
        <v>0.3</v>
      </c>
      <c r="AM9" s="678"/>
      <c r="AN9" s="678"/>
      <c r="AO9" s="682"/>
      <c r="AP9" s="647" t="s">
        <v>243</v>
      </c>
      <c r="AQ9" s="648"/>
      <c r="AR9" s="648"/>
      <c r="AS9" s="648"/>
      <c r="AT9" s="648"/>
      <c r="AU9" s="648"/>
      <c r="AV9" s="648"/>
      <c r="AW9" s="648"/>
      <c r="AX9" s="648"/>
      <c r="AY9" s="648"/>
      <c r="AZ9" s="648"/>
      <c r="BA9" s="648"/>
      <c r="BB9" s="648"/>
      <c r="BC9" s="648"/>
      <c r="BD9" s="648"/>
      <c r="BE9" s="648"/>
      <c r="BF9" s="649"/>
      <c r="BG9" s="666">
        <v>17026445</v>
      </c>
      <c r="BH9" s="676"/>
      <c r="BI9" s="676"/>
      <c r="BJ9" s="676"/>
      <c r="BK9" s="676"/>
      <c r="BL9" s="676"/>
      <c r="BM9" s="676"/>
      <c r="BN9" s="677"/>
      <c r="BO9" s="680">
        <v>34</v>
      </c>
      <c r="BP9" s="680"/>
      <c r="BQ9" s="680"/>
      <c r="BR9" s="680"/>
      <c r="BS9" s="681" t="s">
        <v>128</v>
      </c>
      <c r="BT9" s="681"/>
      <c r="BU9" s="681"/>
      <c r="BV9" s="681"/>
      <c r="BW9" s="681"/>
      <c r="BX9" s="681"/>
      <c r="BY9" s="681"/>
      <c r="BZ9" s="681"/>
      <c r="CA9" s="681"/>
      <c r="CB9" s="752"/>
      <c r="CD9" s="694" t="s">
        <v>244</v>
      </c>
      <c r="CE9" s="691"/>
      <c r="CF9" s="691"/>
      <c r="CG9" s="691"/>
      <c r="CH9" s="691"/>
      <c r="CI9" s="691"/>
      <c r="CJ9" s="691"/>
      <c r="CK9" s="691"/>
      <c r="CL9" s="691"/>
      <c r="CM9" s="691"/>
      <c r="CN9" s="691"/>
      <c r="CO9" s="691"/>
      <c r="CP9" s="691"/>
      <c r="CQ9" s="692"/>
      <c r="CR9" s="666">
        <v>16097327</v>
      </c>
      <c r="CS9" s="676"/>
      <c r="CT9" s="676"/>
      <c r="CU9" s="676"/>
      <c r="CV9" s="676"/>
      <c r="CW9" s="676"/>
      <c r="CX9" s="676"/>
      <c r="CY9" s="677"/>
      <c r="CZ9" s="680">
        <v>10.3</v>
      </c>
      <c r="DA9" s="680"/>
      <c r="DB9" s="680"/>
      <c r="DC9" s="680"/>
      <c r="DD9" s="672">
        <v>1598163</v>
      </c>
      <c r="DE9" s="676"/>
      <c r="DF9" s="676"/>
      <c r="DG9" s="676"/>
      <c r="DH9" s="676"/>
      <c r="DI9" s="676"/>
      <c r="DJ9" s="676"/>
      <c r="DK9" s="676"/>
      <c r="DL9" s="676"/>
      <c r="DM9" s="676"/>
      <c r="DN9" s="676"/>
      <c r="DO9" s="676"/>
      <c r="DP9" s="677"/>
      <c r="DQ9" s="672">
        <v>9643362</v>
      </c>
      <c r="DR9" s="676"/>
      <c r="DS9" s="676"/>
      <c r="DT9" s="676"/>
      <c r="DU9" s="676"/>
      <c r="DV9" s="676"/>
      <c r="DW9" s="676"/>
      <c r="DX9" s="676"/>
      <c r="DY9" s="676"/>
      <c r="DZ9" s="676"/>
      <c r="EA9" s="676"/>
      <c r="EB9" s="676"/>
      <c r="EC9" s="693"/>
    </row>
    <row r="10" spans="2:143" ht="11.25" customHeight="1" x14ac:dyDescent="0.2">
      <c r="B10" s="647" t="s">
        <v>245</v>
      </c>
      <c r="C10" s="648"/>
      <c r="D10" s="648"/>
      <c r="E10" s="648"/>
      <c r="F10" s="648"/>
      <c r="G10" s="648"/>
      <c r="H10" s="648"/>
      <c r="I10" s="648"/>
      <c r="J10" s="648"/>
      <c r="K10" s="648"/>
      <c r="L10" s="648"/>
      <c r="M10" s="648"/>
      <c r="N10" s="648"/>
      <c r="O10" s="648"/>
      <c r="P10" s="648"/>
      <c r="Q10" s="649"/>
      <c r="R10" s="666" t="s">
        <v>128</v>
      </c>
      <c r="S10" s="676"/>
      <c r="T10" s="676"/>
      <c r="U10" s="676"/>
      <c r="V10" s="676"/>
      <c r="W10" s="676"/>
      <c r="X10" s="676"/>
      <c r="Y10" s="677"/>
      <c r="Z10" s="680" t="s">
        <v>128</v>
      </c>
      <c r="AA10" s="680"/>
      <c r="AB10" s="680"/>
      <c r="AC10" s="680"/>
      <c r="AD10" s="681" t="s">
        <v>128</v>
      </c>
      <c r="AE10" s="681"/>
      <c r="AF10" s="681"/>
      <c r="AG10" s="681"/>
      <c r="AH10" s="681"/>
      <c r="AI10" s="681"/>
      <c r="AJ10" s="681"/>
      <c r="AK10" s="681"/>
      <c r="AL10" s="669" t="s">
        <v>128</v>
      </c>
      <c r="AM10" s="678"/>
      <c r="AN10" s="678"/>
      <c r="AO10" s="682"/>
      <c r="AP10" s="647" t="s">
        <v>246</v>
      </c>
      <c r="AQ10" s="648"/>
      <c r="AR10" s="648"/>
      <c r="AS10" s="648"/>
      <c r="AT10" s="648"/>
      <c r="AU10" s="648"/>
      <c r="AV10" s="648"/>
      <c r="AW10" s="648"/>
      <c r="AX10" s="648"/>
      <c r="AY10" s="648"/>
      <c r="AZ10" s="648"/>
      <c r="BA10" s="648"/>
      <c r="BB10" s="648"/>
      <c r="BC10" s="648"/>
      <c r="BD10" s="648"/>
      <c r="BE10" s="648"/>
      <c r="BF10" s="649"/>
      <c r="BG10" s="666">
        <v>1321490</v>
      </c>
      <c r="BH10" s="676"/>
      <c r="BI10" s="676"/>
      <c r="BJ10" s="676"/>
      <c r="BK10" s="676"/>
      <c r="BL10" s="676"/>
      <c r="BM10" s="676"/>
      <c r="BN10" s="677"/>
      <c r="BO10" s="680">
        <v>2.6</v>
      </c>
      <c r="BP10" s="680"/>
      <c r="BQ10" s="680"/>
      <c r="BR10" s="680"/>
      <c r="BS10" s="681" t="s">
        <v>128</v>
      </c>
      <c r="BT10" s="681"/>
      <c r="BU10" s="681"/>
      <c r="BV10" s="681"/>
      <c r="BW10" s="681"/>
      <c r="BX10" s="681"/>
      <c r="BY10" s="681"/>
      <c r="BZ10" s="681"/>
      <c r="CA10" s="681"/>
      <c r="CB10" s="752"/>
      <c r="CD10" s="694" t="s">
        <v>247</v>
      </c>
      <c r="CE10" s="691"/>
      <c r="CF10" s="691"/>
      <c r="CG10" s="691"/>
      <c r="CH10" s="691"/>
      <c r="CI10" s="691"/>
      <c r="CJ10" s="691"/>
      <c r="CK10" s="691"/>
      <c r="CL10" s="691"/>
      <c r="CM10" s="691"/>
      <c r="CN10" s="691"/>
      <c r="CO10" s="691"/>
      <c r="CP10" s="691"/>
      <c r="CQ10" s="692"/>
      <c r="CR10" s="666">
        <v>167798</v>
      </c>
      <c r="CS10" s="676"/>
      <c r="CT10" s="676"/>
      <c r="CU10" s="676"/>
      <c r="CV10" s="676"/>
      <c r="CW10" s="676"/>
      <c r="CX10" s="676"/>
      <c r="CY10" s="677"/>
      <c r="CZ10" s="680">
        <v>0.1</v>
      </c>
      <c r="DA10" s="680"/>
      <c r="DB10" s="680"/>
      <c r="DC10" s="680"/>
      <c r="DD10" s="672">
        <v>18876</v>
      </c>
      <c r="DE10" s="676"/>
      <c r="DF10" s="676"/>
      <c r="DG10" s="676"/>
      <c r="DH10" s="676"/>
      <c r="DI10" s="676"/>
      <c r="DJ10" s="676"/>
      <c r="DK10" s="676"/>
      <c r="DL10" s="676"/>
      <c r="DM10" s="676"/>
      <c r="DN10" s="676"/>
      <c r="DO10" s="676"/>
      <c r="DP10" s="677"/>
      <c r="DQ10" s="672">
        <v>143565</v>
      </c>
      <c r="DR10" s="676"/>
      <c r="DS10" s="676"/>
      <c r="DT10" s="676"/>
      <c r="DU10" s="676"/>
      <c r="DV10" s="676"/>
      <c r="DW10" s="676"/>
      <c r="DX10" s="676"/>
      <c r="DY10" s="676"/>
      <c r="DZ10" s="676"/>
      <c r="EA10" s="676"/>
      <c r="EB10" s="676"/>
      <c r="EC10" s="693"/>
    </row>
    <row r="11" spans="2:143" ht="11.25" customHeight="1" x14ac:dyDescent="0.2">
      <c r="B11" s="647" t="s">
        <v>248</v>
      </c>
      <c r="C11" s="648"/>
      <c r="D11" s="648"/>
      <c r="E11" s="648"/>
      <c r="F11" s="648"/>
      <c r="G11" s="648"/>
      <c r="H11" s="648"/>
      <c r="I11" s="648"/>
      <c r="J11" s="648"/>
      <c r="K11" s="648"/>
      <c r="L11" s="648"/>
      <c r="M11" s="648"/>
      <c r="N11" s="648"/>
      <c r="O11" s="648"/>
      <c r="P11" s="648"/>
      <c r="Q11" s="649"/>
      <c r="R11" s="666">
        <v>8429236</v>
      </c>
      <c r="S11" s="676"/>
      <c r="T11" s="676"/>
      <c r="U11" s="676"/>
      <c r="V11" s="676"/>
      <c r="W11" s="676"/>
      <c r="X11" s="676"/>
      <c r="Y11" s="677"/>
      <c r="Z11" s="669">
        <v>5.0999999999999996</v>
      </c>
      <c r="AA11" s="678"/>
      <c r="AB11" s="678"/>
      <c r="AC11" s="679"/>
      <c r="AD11" s="672">
        <v>8429236</v>
      </c>
      <c r="AE11" s="676"/>
      <c r="AF11" s="676"/>
      <c r="AG11" s="676"/>
      <c r="AH11" s="676"/>
      <c r="AI11" s="676"/>
      <c r="AJ11" s="676"/>
      <c r="AK11" s="677"/>
      <c r="AL11" s="669">
        <v>12.2</v>
      </c>
      <c r="AM11" s="678"/>
      <c r="AN11" s="678"/>
      <c r="AO11" s="682"/>
      <c r="AP11" s="647" t="s">
        <v>249</v>
      </c>
      <c r="AQ11" s="648"/>
      <c r="AR11" s="648"/>
      <c r="AS11" s="648"/>
      <c r="AT11" s="648"/>
      <c r="AU11" s="648"/>
      <c r="AV11" s="648"/>
      <c r="AW11" s="648"/>
      <c r="AX11" s="648"/>
      <c r="AY11" s="648"/>
      <c r="AZ11" s="648"/>
      <c r="BA11" s="648"/>
      <c r="BB11" s="648"/>
      <c r="BC11" s="648"/>
      <c r="BD11" s="648"/>
      <c r="BE11" s="648"/>
      <c r="BF11" s="649"/>
      <c r="BG11" s="666">
        <v>2364965</v>
      </c>
      <c r="BH11" s="676"/>
      <c r="BI11" s="676"/>
      <c r="BJ11" s="676"/>
      <c r="BK11" s="676"/>
      <c r="BL11" s="676"/>
      <c r="BM11" s="676"/>
      <c r="BN11" s="677"/>
      <c r="BO11" s="680">
        <v>4.7</v>
      </c>
      <c r="BP11" s="680"/>
      <c r="BQ11" s="680"/>
      <c r="BR11" s="680"/>
      <c r="BS11" s="681" t="s">
        <v>128</v>
      </c>
      <c r="BT11" s="681"/>
      <c r="BU11" s="681"/>
      <c r="BV11" s="681"/>
      <c r="BW11" s="681"/>
      <c r="BX11" s="681"/>
      <c r="BY11" s="681"/>
      <c r="BZ11" s="681"/>
      <c r="CA11" s="681"/>
      <c r="CB11" s="752"/>
      <c r="CD11" s="694" t="s">
        <v>250</v>
      </c>
      <c r="CE11" s="691"/>
      <c r="CF11" s="691"/>
      <c r="CG11" s="691"/>
      <c r="CH11" s="691"/>
      <c r="CI11" s="691"/>
      <c r="CJ11" s="691"/>
      <c r="CK11" s="691"/>
      <c r="CL11" s="691"/>
      <c r="CM11" s="691"/>
      <c r="CN11" s="691"/>
      <c r="CO11" s="691"/>
      <c r="CP11" s="691"/>
      <c r="CQ11" s="692"/>
      <c r="CR11" s="666">
        <v>3184566</v>
      </c>
      <c r="CS11" s="676"/>
      <c r="CT11" s="676"/>
      <c r="CU11" s="676"/>
      <c r="CV11" s="676"/>
      <c r="CW11" s="676"/>
      <c r="CX11" s="676"/>
      <c r="CY11" s="677"/>
      <c r="CZ11" s="680">
        <v>2</v>
      </c>
      <c r="DA11" s="680"/>
      <c r="DB11" s="680"/>
      <c r="DC11" s="680"/>
      <c r="DD11" s="672">
        <v>834558</v>
      </c>
      <c r="DE11" s="676"/>
      <c r="DF11" s="676"/>
      <c r="DG11" s="676"/>
      <c r="DH11" s="676"/>
      <c r="DI11" s="676"/>
      <c r="DJ11" s="676"/>
      <c r="DK11" s="676"/>
      <c r="DL11" s="676"/>
      <c r="DM11" s="676"/>
      <c r="DN11" s="676"/>
      <c r="DO11" s="676"/>
      <c r="DP11" s="677"/>
      <c r="DQ11" s="672">
        <v>1896382</v>
      </c>
      <c r="DR11" s="676"/>
      <c r="DS11" s="676"/>
      <c r="DT11" s="676"/>
      <c r="DU11" s="676"/>
      <c r="DV11" s="676"/>
      <c r="DW11" s="676"/>
      <c r="DX11" s="676"/>
      <c r="DY11" s="676"/>
      <c r="DZ11" s="676"/>
      <c r="EA11" s="676"/>
      <c r="EB11" s="676"/>
      <c r="EC11" s="693"/>
    </row>
    <row r="12" spans="2:143" ht="11.25" customHeight="1" x14ac:dyDescent="0.2">
      <c r="B12" s="647" t="s">
        <v>251</v>
      </c>
      <c r="C12" s="648"/>
      <c r="D12" s="648"/>
      <c r="E12" s="648"/>
      <c r="F12" s="648"/>
      <c r="G12" s="648"/>
      <c r="H12" s="648"/>
      <c r="I12" s="648"/>
      <c r="J12" s="648"/>
      <c r="K12" s="648"/>
      <c r="L12" s="648"/>
      <c r="M12" s="648"/>
      <c r="N12" s="648"/>
      <c r="O12" s="648"/>
      <c r="P12" s="648"/>
      <c r="Q12" s="649"/>
      <c r="R12" s="666">
        <v>19446</v>
      </c>
      <c r="S12" s="676"/>
      <c r="T12" s="676"/>
      <c r="U12" s="676"/>
      <c r="V12" s="676"/>
      <c r="W12" s="676"/>
      <c r="X12" s="676"/>
      <c r="Y12" s="677"/>
      <c r="Z12" s="680">
        <v>0</v>
      </c>
      <c r="AA12" s="680"/>
      <c r="AB12" s="680"/>
      <c r="AC12" s="680"/>
      <c r="AD12" s="681">
        <v>19446</v>
      </c>
      <c r="AE12" s="681"/>
      <c r="AF12" s="681"/>
      <c r="AG12" s="681"/>
      <c r="AH12" s="681"/>
      <c r="AI12" s="681"/>
      <c r="AJ12" s="681"/>
      <c r="AK12" s="681"/>
      <c r="AL12" s="669">
        <v>0</v>
      </c>
      <c r="AM12" s="678"/>
      <c r="AN12" s="678"/>
      <c r="AO12" s="682"/>
      <c r="AP12" s="647" t="s">
        <v>252</v>
      </c>
      <c r="AQ12" s="648"/>
      <c r="AR12" s="648"/>
      <c r="AS12" s="648"/>
      <c r="AT12" s="648"/>
      <c r="AU12" s="648"/>
      <c r="AV12" s="648"/>
      <c r="AW12" s="648"/>
      <c r="AX12" s="648"/>
      <c r="AY12" s="648"/>
      <c r="AZ12" s="648"/>
      <c r="BA12" s="648"/>
      <c r="BB12" s="648"/>
      <c r="BC12" s="648"/>
      <c r="BD12" s="648"/>
      <c r="BE12" s="648"/>
      <c r="BF12" s="649"/>
      <c r="BG12" s="666">
        <v>19478936</v>
      </c>
      <c r="BH12" s="676"/>
      <c r="BI12" s="676"/>
      <c r="BJ12" s="676"/>
      <c r="BK12" s="676"/>
      <c r="BL12" s="676"/>
      <c r="BM12" s="676"/>
      <c r="BN12" s="677"/>
      <c r="BO12" s="680">
        <v>38.9</v>
      </c>
      <c r="BP12" s="680"/>
      <c r="BQ12" s="680"/>
      <c r="BR12" s="680"/>
      <c r="BS12" s="681" t="s">
        <v>128</v>
      </c>
      <c r="BT12" s="681"/>
      <c r="BU12" s="681"/>
      <c r="BV12" s="681"/>
      <c r="BW12" s="681"/>
      <c r="BX12" s="681"/>
      <c r="BY12" s="681"/>
      <c r="BZ12" s="681"/>
      <c r="CA12" s="681"/>
      <c r="CB12" s="752"/>
      <c r="CD12" s="694" t="s">
        <v>253</v>
      </c>
      <c r="CE12" s="691"/>
      <c r="CF12" s="691"/>
      <c r="CG12" s="691"/>
      <c r="CH12" s="691"/>
      <c r="CI12" s="691"/>
      <c r="CJ12" s="691"/>
      <c r="CK12" s="691"/>
      <c r="CL12" s="691"/>
      <c r="CM12" s="691"/>
      <c r="CN12" s="691"/>
      <c r="CO12" s="691"/>
      <c r="CP12" s="691"/>
      <c r="CQ12" s="692"/>
      <c r="CR12" s="666">
        <v>7076461</v>
      </c>
      <c r="CS12" s="676"/>
      <c r="CT12" s="676"/>
      <c r="CU12" s="676"/>
      <c r="CV12" s="676"/>
      <c r="CW12" s="676"/>
      <c r="CX12" s="676"/>
      <c r="CY12" s="677"/>
      <c r="CZ12" s="680">
        <v>4.5</v>
      </c>
      <c r="DA12" s="680"/>
      <c r="DB12" s="680"/>
      <c r="DC12" s="680"/>
      <c r="DD12" s="672">
        <v>385378</v>
      </c>
      <c r="DE12" s="676"/>
      <c r="DF12" s="676"/>
      <c r="DG12" s="676"/>
      <c r="DH12" s="676"/>
      <c r="DI12" s="676"/>
      <c r="DJ12" s="676"/>
      <c r="DK12" s="676"/>
      <c r="DL12" s="676"/>
      <c r="DM12" s="676"/>
      <c r="DN12" s="676"/>
      <c r="DO12" s="676"/>
      <c r="DP12" s="677"/>
      <c r="DQ12" s="672">
        <v>3223340</v>
      </c>
      <c r="DR12" s="676"/>
      <c r="DS12" s="676"/>
      <c r="DT12" s="676"/>
      <c r="DU12" s="676"/>
      <c r="DV12" s="676"/>
      <c r="DW12" s="676"/>
      <c r="DX12" s="676"/>
      <c r="DY12" s="676"/>
      <c r="DZ12" s="676"/>
      <c r="EA12" s="676"/>
      <c r="EB12" s="676"/>
      <c r="EC12" s="693"/>
    </row>
    <row r="13" spans="2:143" ht="11.25" customHeight="1" x14ac:dyDescent="0.2">
      <c r="B13" s="647" t="s">
        <v>254</v>
      </c>
      <c r="C13" s="648"/>
      <c r="D13" s="648"/>
      <c r="E13" s="648"/>
      <c r="F13" s="648"/>
      <c r="G13" s="648"/>
      <c r="H13" s="648"/>
      <c r="I13" s="648"/>
      <c r="J13" s="648"/>
      <c r="K13" s="648"/>
      <c r="L13" s="648"/>
      <c r="M13" s="648"/>
      <c r="N13" s="648"/>
      <c r="O13" s="648"/>
      <c r="P13" s="648"/>
      <c r="Q13" s="649"/>
      <c r="R13" s="666" t="s">
        <v>128</v>
      </c>
      <c r="S13" s="676"/>
      <c r="T13" s="676"/>
      <c r="U13" s="676"/>
      <c r="V13" s="676"/>
      <c r="W13" s="676"/>
      <c r="X13" s="676"/>
      <c r="Y13" s="677"/>
      <c r="Z13" s="680" t="s">
        <v>128</v>
      </c>
      <c r="AA13" s="680"/>
      <c r="AB13" s="680"/>
      <c r="AC13" s="680"/>
      <c r="AD13" s="681" t="s">
        <v>128</v>
      </c>
      <c r="AE13" s="681"/>
      <c r="AF13" s="681"/>
      <c r="AG13" s="681"/>
      <c r="AH13" s="681"/>
      <c r="AI13" s="681"/>
      <c r="AJ13" s="681"/>
      <c r="AK13" s="681"/>
      <c r="AL13" s="669" t="s">
        <v>128</v>
      </c>
      <c r="AM13" s="678"/>
      <c r="AN13" s="678"/>
      <c r="AO13" s="682"/>
      <c r="AP13" s="647" t="s">
        <v>255</v>
      </c>
      <c r="AQ13" s="648"/>
      <c r="AR13" s="648"/>
      <c r="AS13" s="648"/>
      <c r="AT13" s="648"/>
      <c r="AU13" s="648"/>
      <c r="AV13" s="648"/>
      <c r="AW13" s="648"/>
      <c r="AX13" s="648"/>
      <c r="AY13" s="648"/>
      <c r="AZ13" s="648"/>
      <c r="BA13" s="648"/>
      <c r="BB13" s="648"/>
      <c r="BC13" s="648"/>
      <c r="BD13" s="648"/>
      <c r="BE13" s="648"/>
      <c r="BF13" s="649"/>
      <c r="BG13" s="666">
        <v>19387333</v>
      </c>
      <c r="BH13" s="676"/>
      <c r="BI13" s="676"/>
      <c r="BJ13" s="676"/>
      <c r="BK13" s="676"/>
      <c r="BL13" s="676"/>
      <c r="BM13" s="676"/>
      <c r="BN13" s="677"/>
      <c r="BO13" s="680">
        <v>38.700000000000003</v>
      </c>
      <c r="BP13" s="680"/>
      <c r="BQ13" s="680"/>
      <c r="BR13" s="680"/>
      <c r="BS13" s="681" t="s">
        <v>128</v>
      </c>
      <c r="BT13" s="681"/>
      <c r="BU13" s="681"/>
      <c r="BV13" s="681"/>
      <c r="BW13" s="681"/>
      <c r="BX13" s="681"/>
      <c r="BY13" s="681"/>
      <c r="BZ13" s="681"/>
      <c r="CA13" s="681"/>
      <c r="CB13" s="752"/>
      <c r="CD13" s="694" t="s">
        <v>256</v>
      </c>
      <c r="CE13" s="691"/>
      <c r="CF13" s="691"/>
      <c r="CG13" s="691"/>
      <c r="CH13" s="691"/>
      <c r="CI13" s="691"/>
      <c r="CJ13" s="691"/>
      <c r="CK13" s="691"/>
      <c r="CL13" s="691"/>
      <c r="CM13" s="691"/>
      <c r="CN13" s="691"/>
      <c r="CO13" s="691"/>
      <c r="CP13" s="691"/>
      <c r="CQ13" s="692"/>
      <c r="CR13" s="666">
        <v>17995819</v>
      </c>
      <c r="CS13" s="676"/>
      <c r="CT13" s="676"/>
      <c r="CU13" s="676"/>
      <c r="CV13" s="676"/>
      <c r="CW13" s="676"/>
      <c r="CX13" s="676"/>
      <c r="CY13" s="677"/>
      <c r="CZ13" s="680">
        <v>11.6</v>
      </c>
      <c r="DA13" s="680"/>
      <c r="DB13" s="680"/>
      <c r="DC13" s="680"/>
      <c r="DD13" s="672">
        <v>7547621</v>
      </c>
      <c r="DE13" s="676"/>
      <c r="DF13" s="676"/>
      <c r="DG13" s="676"/>
      <c r="DH13" s="676"/>
      <c r="DI13" s="676"/>
      <c r="DJ13" s="676"/>
      <c r="DK13" s="676"/>
      <c r="DL13" s="676"/>
      <c r="DM13" s="676"/>
      <c r="DN13" s="676"/>
      <c r="DO13" s="676"/>
      <c r="DP13" s="677"/>
      <c r="DQ13" s="672">
        <v>11253945</v>
      </c>
      <c r="DR13" s="676"/>
      <c r="DS13" s="676"/>
      <c r="DT13" s="676"/>
      <c r="DU13" s="676"/>
      <c r="DV13" s="676"/>
      <c r="DW13" s="676"/>
      <c r="DX13" s="676"/>
      <c r="DY13" s="676"/>
      <c r="DZ13" s="676"/>
      <c r="EA13" s="676"/>
      <c r="EB13" s="676"/>
      <c r="EC13" s="693"/>
    </row>
    <row r="14" spans="2:143" ht="11.25" customHeight="1" x14ac:dyDescent="0.2">
      <c r="B14" s="647" t="s">
        <v>257</v>
      </c>
      <c r="C14" s="648"/>
      <c r="D14" s="648"/>
      <c r="E14" s="648"/>
      <c r="F14" s="648"/>
      <c r="G14" s="648"/>
      <c r="H14" s="648"/>
      <c r="I14" s="648"/>
      <c r="J14" s="648"/>
      <c r="K14" s="648"/>
      <c r="L14" s="648"/>
      <c r="M14" s="648"/>
      <c r="N14" s="648"/>
      <c r="O14" s="648"/>
      <c r="P14" s="648"/>
      <c r="Q14" s="649"/>
      <c r="R14" s="666" t="s">
        <v>128</v>
      </c>
      <c r="S14" s="676"/>
      <c r="T14" s="676"/>
      <c r="U14" s="676"/>
      <c r="V14" s="676"/>
      <c r="W14" s="676"/>
      <c r="X14" s="676"/>
      <c r="Y14" s="677"/>
      <c r="Z14" s="680" t="s">
        <v>128</v>
      </c>
      <c r="AA14" s="680"/>
      <c r="AB14" s="680"/>
      <c r="AC14" s="680"/>
      <c r="AD14" s="681" t="s">
        <v>128</v>
      </c>
      <c r="AE14" s="681"/>
      <c r="AF14" s="681"/>
      <c r="AG14" s="681"/>
      <c r="AH14" s="681"/>
      <c r="AI14" s="681"/>
      <c r="AJ14" s="681"/>
      <c r="AK14" s="681"/>
      <c r="AL14" s="669" t="s">
        <v>128</v>
      </c>
      <c r="AM14" s="678"/>
      <c r="AN14" s="678"/>
      <c r="AO14" s="682"/>
      <c r="AP14" s="647" t="s">
        <v>258</v>
      </c>
      <c r="AQ14" s="648"/>
      <c r="AR14" s="648"/>
      <c r="AS14" s="648"/>
      <c r="AT14" s="648"/>
      <c r="AU14" s="648"/>
      <c r="AV14" s="648"/>
      <c r="AW14" s="648"/>
      <c r="AX14" s="648"/>
      <c r="AY14" s="648"/>
      <c r="AZ14" s="648"/>
      <c r="BA14" s="648"/>
      <c r="BB14" s="648"/>
      <c r="BC14" s="648"/>
      <c r="BD14" s="648"/>
      <c r="BE14" s="648"/>
      <c r="BF14" s="649"/>
      <c r="BG14" s="666">
        <v>889466</v>
      </c>
      <c r="BH14" s="676"/>
      <c r="BI14" s="676"/>
      <c r="BJ14" s="676"/>
      <c r="BK14" s="676"/>
      <c r="BL14" s="676"/>
      <c r="BM14" s="676"/>
      <c r="BN14" s="677"/>
      <c r="BO14" s="680">
        <v>1.8</v>
      </c>
      <c r="BP14" s="680"/>
      <c r="BQ14" s="680"/>
      <c r="BR14" s="680"/>
      <c r="BS14" s="681" t="s">
        <v>128</v>
      </c>
      <c r="BT14" s="681"/>
      <c r="BU14" s="681"/>
      <c r="BV14" s="681"/>
      <c r="BW14" s="681"/>
      <c r="BX14" s="681"/>
      <c r="BY14" s="681"/>
      <c r="BZ14" s="681"/>
      <c r="CA14" s="681"/>
      <c r="CB14" s="752"/>
      <c r="CD14" s="694" t="s">
        <v>259</v>
      </c>
      <c r="CE14" s="691"/>
      <c r="CF14" s="691"/>
      <c r="CG14" s="691"/>
      <c r="CH14" s="691"/>
      <c r="CI14" s="691"/>
      <c r="CJ14" s="691"/>
      <c r="CK14" s="691"/>
      <c r="CL14" s="691"/>
      <c r="CM14" s="691"/>
      <c r="CN14" s="691"/>
      <c r="CO14" s="691"/>
      <c r="CP14" s="691"/>
      <c r="CQ14" s="692"/>
      <c r="CR14" s="666">
        <v>3720088</v>
      </c>
      <c r="CS14" s="676"/>
      <c r="CT14" s="676"/>
      <c r="CU14" s="676"/>
      <c r="CV14" s="676"/>
      <c r="CW14" s="676"/>
      <c r="CX14" s="676"/>
      <c r="CY14" s="677"/>
      <c r="CZ14" s="680">
        <v>2.4</v>
      </c>
      <c r="DA14" s="680"/>
      <c r="DB14" s="680"/>
      <c r="DC14" s="680"/>
      <c r="DD14" s="672">
        <v>165098</v>
      </c>
      <c r="DE14" s="676"/>
      <c r="DF14" s="676"/>
      <c r="DG14" s="676"/>
      <c r="DH14" s="676"/>
      <c r="DI14" s="676"/>
      <c r="DJ14" s="676"/>
      <c r="DK14" s="676"/>
      <c r="DL14" s="676"/>
      <c r="DM14" s="676"/>
      <c r="DN14" s="676"/>
      <c r="DO14" s="676"/>
      <c r="DP14" s="677"/>
      <c r="DQ14" s="672">
        <v>3577641</v>
      </c>
      <c r="DR14" s="676"/>
      <c r="DS14" s="676"/>
      <c r="DT14" s="676"/>
      <c r="DU14" s="676"/>
      <c r="DV14" s="676"/>
      <c r="DW14" s="676"/>
      <c r="DX14" s="676"/>
      <c r="DY14" s="676"/>
      <c r="DZ14" s="676"/>
      <c r="EA14" s="676"/>
      <c r="EB14" s="676"/>
      <c r="EC14" s="693"/>
    </row>
    <row r="15" spans="2:143" ht="11.25" customHeight="1" x14ac:dyDescent="0.2">
      <c r="B15" s="647" t="s">
        <v>260</v>
      </c>
      <c r="C15" s="648"/>
      <c r="D15" s="648"/>
      <c r="E15" s="648"/>
      <c r="F15" s="648"/>
      <c r="G15" s="648"/>
      <c r="H15" s="648"/>
      <c r="I15" s="648"/>
      <c r="J15" s="648"/>
      <c r="K15" s="648"/>
      <c r="L15" s="648"/>
      <c r="M15" s="648"/>
      <c r="N15" s="648"/>
      <c r="O15" s="648"/>
      <c r="P15" s="648"/>
      <c r="Q15" s="649"/>
      <c r="R15" s="666" t="s">
        <v>128</v>
      </c>
      <c r="S15" s="676"/>
      <c r="T15" s="676"/>
      <c r="U15" s="676"/>
      <c r="V15" s="676"/>
      <c r="W15" s="676"/>
      <c r="X15" s="676"/>
      <c r="Y15" s="677"/>
      <c r="Z15" s="680" t="s">
        <v>128</v>
      </c>
      <c r="AA15" s="680"/>
      <c r="AB15" s="680"/>
      <c r="AC15" s="680"/>
      <c r="AD15" s="681" t="s">
        <v>128</v>
      </c>
      <c r="AE15" s="681"/>
      <c r="AF15" s="681"/>
      <c r="AG15" s="681"/>
      <c r="AH15" s="681"/>
      <c r="AI15" s="681"/>
      <c r="AJ15" s="681"/>
      <c r="AK15" s="681"/>
      <c r="AL15" s="669" t="s">
        <v>128</v>
      </c>
      <c r="AM15" s="678"/>
      <c r="AN15" s="678"/>
      <c r="AO15" s="682"/>
      <c r="AP15" s="647" t="s">
        <v>261</v>
      </c>
      <c r="AQ15" s="648"/>
      <c r="AR15" s="648"/>
      <c r="AS15" s="648"/>
      <c r="AT15" s="648"/>
      <c r="AU15" s="648"/>
      <c r="AV15" s="648"/>
      <c r="AW15" s="648"/>
      <c r="AX15" s="648"/>
      <c r="AY15" s="648"/>
      <c r="AZ15" s="648"/>
      <c r="BA15" s="648"/>
      <c r="BB15" s="648"/>
      <c r="BC15" s="648"/>
      <c r="BD15" s="648"/>
      <c r="BE15" s="648"/>
      <c r="BF15" s="649"/>
      <c r="BG15" s="666">
        <v>2861324</v>
      </c>
      <c r="BH15" s="676"/>
      <c r="BI15" s="676"/>
      <c r="BJ15" s="676"/>
      <c r="BK15" s="676"/>
      <c r="BL15" s="676"/>
      <c r="BM15" s="676"/>
      <c r="BN15" s="677"/>
      <c r="BO15" s="680">
        <v>5.7</v>
      </c>
      <c r="BP15" s="680"/>
      <c r="BQ15" s="680"/>
      <c r="BR15" s="680"/>
      <c r="BS15" s="681" t="s">
        <v>128</v>
      </c>
      <c r="BT15" s="681"/>
      <c r="BU15" s="681"/>
      <c r="BV15" s="681"/>
      <c r="BW15" s="681"/>
      <c r="BX15" s="681"/>
      <c r="BY15" s="681"/>
      <c r="BZ15" s="681"/>
      <c r="CA15" s="681"/>
      <c r="CB15" s="752"/>
      <c r="CD15" s="694" t="s">
        <v>262</v>
      </c>
      <c r="CE15" s="691"/>
      <c r="CF15" s="691"/>
      <c r="CG15" s="691"/>
      <c r="CH15" s="691"/>
      <c r="CI15" s="691"/>
      <c r="CJ15" s="691"/>
      <c r="CK15" s="691"/>
      <c r="CL15" s="691"/>
      <c r="CM15" s="691"/>
      <c r="CN15" s="691"/>
      <c r="CO15" s="691"/>
      <c r="CP15" s="691"/>
      <c r="CQ15" s="692"/>
      <c r="CR15" s="666">
        <v>17026852</v>
      </c>
      <c r="CS15" s="676"/>
      <c r="CT15" s="676"/>
      <c r="CU15" s="676"/>
      <c r="CV15" s="676"/>
      <c r="CW15" s="676"/>
      <c r="CX15" s="676"/>
      <c r="CY15" s="677"/>
      <c r="CZ15" s="680">
        <v>10.9</v>
      </c>
      <c r="DA15" s="680"/>
      <c r="DB15" s="680"/>
      <c r="DC15" s="680"/>
      <c r="DD15" s="672">
        <v>4124889</v>
      </c>
      <c r="DE15" s="676"/>
      <c r="DF15" s="676"/>
      <c r="DG15" s="676"/>
      <c r="DH15" s="676"/>
      <c r="DI15" s="676"/>
      <c r="DJ15" s="676"/>
      <c r="DK15" s="676"/>
      <c r="DL15" s="676"/>
      <c r="DM15" s="676"/>
      <c r="DN15" s="676"/>
      <c r="DO15" s="676"/>
      <c r="DP15" s="677"/>
      <c r="DQ15" s="672">
        <v>11467731</v>
      </c>
      <c r="DR15" s="676"/>
      <c r="DS15" s="676"/>
      <c r="DT15" s="676"/>
      <c r="DU15" s="676"/>
      <c r="DV15" s="676"/>
      <c r="DW15" s="676"/>
      <c r="DX15" s="676"/>
      <c r="DY15" s="676"/>
      <c r="DZ15" s="676"/>
      <c r="EA15" s="676"/>
      <c r="EB15" s="676"/>
      <c r="EC15" s="693"/>
    </row>
    <row r="16" spans="2:143" ht="11.25" customHeight="1" x14ac:dyDescent="0.2">
      <c r="B16" s="647" t="s">
        <v>263</v>
      </c>
      <c r="C16" s="648"/>
      <c r="D16" s="648"/>
      <c r="E16" s="648"/>
      <c r="F16" s="648"/>
      <c r="G16" s="648"/>
      <c r="H16" s="648"/>
      <c r="I16" s="648"/>
      <c r="J16" s="648"/>
      <c r="K16" s="648"/>
      <c r="L16" s="648"/>
      <c r="M16" s="648"/>
      <c r="N16" s="648"/>
      <c r="O16" s="648"/>
      <c r="P16" s="648"/>
      <c r="Q16" s="649"/>
      <c r="R16" s="666">
        <v>74416</v>
      </c>
      <c r="S16" s="676"/>
      <c r="T16" s="676"/>
      <c r="U16" s="676"/>
      <c r="V16" s="676"/>
      <c r="W16" s="676"/>
      <c r="X16" s="676"/>
      <c r="Y16" s="677"/>
      <c r="Z16" s="680">
        <v>0</v>
      </c>
      <c r="AA16" s="680"/>
      <c r="AB16" s="680"/>
      <c r="AC16" s="680"/>
      <c r="AD16" s="681">
        <v>74416</v>
      </c>
      <c r="AE16" s="681"/>
      <c r="AF16" s="681"/>
      <c r="AG16" s="681"/>
      <c r="AH16" s="681"/>
      <c r="AI16" s="681"/>
      <c r="AJ16" s="681"/>
      <c r="AK16" s="681"/>
      <c r="AL16" s="669">
        <v>0.1</v>
      </c>
      <c r="AM16" s="678"/>
      <c r="AN16" s="678"/>
      <c r="AO16" s="682"/>
      <c r="AP16" s="647" t="s">
        <v>264</v>
      </c>
      <c r="AQ16" s="648"/>
      <c r="AR16" s="648"/>
      <c r="AS16" s="648"/>
      <c r="AT16" s="648"/>
      <c r="AU16" s="648"/>
      <c r="AV16" s="648"/>
      <c r="AW16" s="648"/>
      <c r="AX16" s="648"/>
      <c r="AY16" s="648"/>
      <c r="AZ16" s="648"/>
      <c r="BA16" s="648"/>
      <c r="BB16" s="648"/>
      <c r="BC16" s="648"/>
      <c r="BD16" s="648"/>
      <c r="BE16" s="648"/>
      <c r="BF16" s="649"/>
      <c r="BG16" s="666" t="s">
        <v>128</v>
      </c>
      <c r="BH16" s="676"/>
      <c r="BI16" s="676"/>
      <c r="BJ16" s="676"/>
      <c r="BK16" s="676"/>
      <c r="BL16" s="676"/>
      <c r="BM16" s="676"/>
      <c r="BN16" s="677"/>
      <c r="BO16" s="680" t="s">
        <v>128</v>
      </c>
      <c r="BP16" s="680"/>
      <c r="BQ16" s="680"/>
      <c r="BR16" s="680"/>
      <c r="BS16" s="681" t="s">
        <v>128</v>
      </c>
      <c r="BT16" s="681"/>
      <c r="BU16" s="681"/>
      <c r="BV16" s="681"/>
      <c r="BW16" s="681"/>
      <c r="BX16" s="681"/>
      <c r="BY16" s="681"/>
      <c r="BZ16" s="681"/>
      <c r="CA16" s="681"/>
      <c r="CB16" s="752"/>
      <c r="CD16" s="694" t="s">
        <v>265</v>
      </c>
      <c r="CE16" s="691"/>
      <c r="CF16" s="691"/>
      <c r="CG16" s="691"/>
      <c r="CH16" s="691"/>
      <c r="CI16" s="691"/>
      <c r="CJ16" s="691"/>
      <c r="CK16" s="691"/>
      <c r="CL16" s="691"/>
      <c r="CM16" s="691"/>
      <c r="CN16" s="691"/>
      <c r="CO16" s="691"/>
      <c r="CP16" s="691"/>
      <c r="CQ16" s="692"/>
      <c r="CR16" s="666">
        <v>7849616</v>
      </c>
      <c r="CS16" s="676"/>
      <c r="CT16" s="676"/>
      <c r="CU16" s="676"/>
      <c r="CV16" s="676"/>
      <c r="CW16" s="676"/>
      <c r="CX16" s="676"/>
      <c r="CY16" s="677"/>
      <c r="CZ16" s="680">
        <v>5</v>
      </c>
      <c r="DA16" s="680"/>
      <c r="DB16" s="680"/>
      <c r="DC16" s="680"/>
      <c r="DD16" s="672" t="s">
        <v>128</v>
      </c>
      <c r="DE16" s="676"/>
      <c r="DF16" s="676"/>
      <c r="DG16" s="676"/>
      <c r="DH16" s="676"/>
      <c r="DI16" s="676"/>
      <c r="DJ16" s="676"/>
      <c r="DK16" s="676"/>
      <c r="DL16" s="676"/>
      <c r="DM16" s="676"/>
      <c r="DN16" s="676"/>
      <c r="DO16" s="676"/>
      <c r="DP16" s="677"/>
      <c r="DQ16" s="672">
        <v>149022</v>
      </c>
      <c r="DR16" s="676"/>
      <c r="DS16" s="676"/>
      <c r="DT16" s="676"/>
      <c r="DU16" s="676"/>
      <c r="DV16" s="676"/>
      <c r="DW16" s="676"/>
      <c r="DX16" s="676"/>
      <c r="DY16" s="676"/>
      <c r="DZ16" s="676"/>
      <c r="EA16" s="676"/>
      <c r="EB16" s="676"/>
      <c r="EC16" s="693"/>
    </row>
    <row r="17" spans="2:133" ht="11.25" customHeight="1" x14ac:dyDescent="0.2">
      <c r="B17" s="647" t="s">
        <v>266</v>
      </c>
      <c r="C17" s="648"/>
      <c r="D17" s="648"/>
      <c r="E17" s="648"/>
      <c r="F17" s="648"/>
      <c r="G17" s="648"/>
      <c r="H17" s="648"/>
      <c r="I17" s="648"/>
      <c r="J17" s="648"/>
      <c r="K17" s="648"/>
      <c r="L17" s="648"/>
      <c r="M17" s="648"/>
      <c r="N17" s="648"/>
      <c r="O17" s="648"/>
      <c r="P17" s="648"/>
      <c r="Q17" s="649"/>
      <c r="R17" s="666">
        <v>970345</v>
      </c>
      <c r="S17" s="676"/>
      <c r="T17" s="676"/>
      <c r="U17" s="676"/>
      <c r="V17" s="676"/>
      <c r="W17" s="676"/>
      <c r="X17" s="676"/>
      <c r="Y17" s="677"/>
      <c r="Z17" s="680">
        <v>0.6</v>
      </c>
      <c r="AA17" s="680"/>
      <c r="AB17" s="680"/>
      <c r="AC17" s="680"/>
      <c r="AD17" s="681">
        <v>970345</v>
      </c>
      <c r="AE17" s="681"/>
      <c r="AF17" s="681"/>
      <c r="AG17" s="681"/>
      <c r="AH17" s="681"/>
      <c r="AI17" s="681"/>
      <c r="AJ17" s="681"/>
      <c r="AK17" s="681"/>
      <c r="AL17" s="669">
        <v>1.4</v>
      </c>
      <c r="AM17" s="678"/>
      <c r="AN17" s="678"/>
      <c r="AO17" s="682"/>
      <c r="AP17" s="647" t="s">
        <v>267</v>
      </c>
      <c r="AQ17" s="648"/>
      <c r="AR17" s="648"/>
      <c r="AS17" s="648"/>
      <c r="AT17" s="648"/>
      <c r="AU17" s="648"/>
      <c r="AV17" s="648"/>
      <c r="AW17" s="648"/>
      <c r="AX17" s="648"/>
      <c r="AY17" s="648"/>
      <c r="AZ17" s="648"/>
      <c r="BA17" s="648"/>
      <c r="BB17" s="648"/>
      <c r="BC17" s="648"/>
      <c r="BD17" s="648"/>
      <c r="BE17" s="648"/>
      <c r="BF17" s="649"/>
      <c r="BG17" s="666" t="s">
        <v>128</v>
      </c>
      <c r="BH17" s="676"/>
      <c r="BI17" s="676"/>
      <c r="BJ17" s="676"/>
      <c r="BK17" s="676"/>
      <c r="BL17" s="676"/>
      <c r="BM17" s="676"/>
      <c r="BN17" s="677"/>
      <c r="BO17" s="680" t="s">
        <v>128</v>
      </c>
      <c r="BP17" s="680"/>
      <c r="BQ17" s="680"/>
      <c r="BR17" s="680"/>
      <c r="BS17" s="681" t="s">
        <v>128</v>
      </c>
      <c r="BT17" s="681"/>
      <c r="BU17" s="681"/>
      <c r="BV17" s="681"/>
      <c r="BW17" s="681"/>
      <c r="BX17" s="681"/>
      <c r="BY17" s="681"/>
      <c r="BZ17" s="681"/>
      <c r="CA17" s="681"/>
      <c r="CB17" s="752"/>
      <c r="CD17" s="694" t="s">
        <v>268</v>
      </c>
      <c r="CE17" s="691"/>
      <c r="CF17" s="691"/>
      <c r="CG17" s="691"/>
      <c r="CH17" s="691"/>
      <c r="CI17" s="691"/>
      <c r="CJ17" s="691"/>
      <c r="CK17" s="691"/>
      <c r="CL17" s="691"/>
      <c r="CM17" s="691"/>
      <c r="CN17" s="691"/>
      <c r="CO17" s="691"/>
      <c r="CP17" s="691"/>
      <c r="CQ17" s="692"/>
      <c r="CR17" s="666">
        <v>8886852</v>
      </c>
      <c r="CS17" s="676"/>
      <c r="CT17" s="676"/>
      <c r="CU17" s="676"/>
      <c r="CV17" s="676"/>
      <c r="CW17" s="676"/>
      <c r="CX17" s="676"/>
      <c r="CY17" s="677"/>
      <c r="CZ17" s="680">
        <v>5.7</v>
      </c>
      <c r="DA17" s="680"/>
      <c r="DB17" s="680"/>
      <c r="DC17" s="680"/>
      <c r="DD17" s="672" t="s">
        <v>128</v>
      </c>
      <c r="DE17" s="676"/>
      <c r="DF17" s="676"/>
      <c r="DG17" s="676"/>
      <c r="DH17" s="676"/>
      <c r="DI17" s="676"/>
      <c r="DJ17" s="676"/>
      <c r="DK17" s="676"/>
      <c r="DL17" s="676"/>
      <c r="DM17" s="676"/>
      <c r="DN17" s="676"/>
      <c r="DO17" s="676"/>
      <c r="DP17" s="677"/>
      <c r="DQ17" s="672">
        <v>8560605</v>
      </c>
      <c r="DR17" s="676"/>
      <c r="DS17" s="676"/>
      <c r="DT17" s="676"/>
      <c r="DU17" s="676"/>
      <c r="DV17" s="676"/>
      <c r="DW17" s="676"/>
      <c r="DX17" s="676"/>
      <c r="DY17" s="676"/>
      <c r="DZ17" s="676"/>
      <c r="EA17" s="676"/>
      <c r="EB17" s="676"/>
      <c r="EC17" s="693"/>
    </row>
    <row r="18" spans="2:133" ht="11.25" customHeight="1" x14ac:dyDescent="0.2">
      <c r="B18" s="647" t="s">
        <v>269</v>
      </c>
      <c r="C18" s="648"/>
      <c r="D18" s="648"/>
      <c r="E18" s="648"/>
      <c r="F18" s="648"/>
      <c r="G18" s="648"/>
      <c r="H18" s="648"/>
      <c r="I18" s="648"/>
      <c r="J18" s="648"/>
      <c r="K18" s="648"/>
      <c r="L18" s="648"/>
      <c r="M18" s="648"/>
      <c r="N18" s="648"/>
      <c r="O18" s="648"/>
      <c r="P18" s="648"/>
      <c r="Q18" s="649"/>
      <c r="R18" s="666">
        <v>1202617</v>
      </c>
      <c r="S18" s="676"/>
      <c r="T18" s="676"/>
      <c r="U18" s="676"/>
      <c r="V18" s="676"/>
      <c r="W18" s="676"/>
      <c r="X18" s="676"/>
      <c r="Y18" s="677"/>
      <c r="Z18" s="680">
        <v>0.7</v>
      </c>
      <c r="AA18" s="680"/>
      <c r="AB18" s="680"/>
      <c r="AC18" s="680"/>
      <c r="AD18" s="681">
        <v>1089898</v>
      </c>
      <c r="AE18" s="681"/>
      <c r="AF18" s="681"/>
      <c r="AG18" s="681"/>
      <c r="AH18" s="681"/>
      <c r="AI18" s="681"/>
      <c r="AJ18" s="681"/>
      <c r="AK18" s="681"/>
      <c r="AL18" s="669">
        <v>1.6000000238418579</v>
      </c>
      <c r="AM18" s="678"/>
      <c r="AN18" s="678"/>
      <c r="AO18" s="682"/>
      <c r="AP18" s="647" t="s">
        <v>270</v>
      </c>
      <c r="AQ18" s="648"/>
      <c r="AR18" s="648"/>
      <c r="AS18" s="648"/>
      <c r="AT18" s="648"/>
      <c r="AU18" s="648"/>
      <c r="AV18" s="648"/>
      <c r="AW18" s="648"/>
      <c r="AX18" s="648"/>
      <c r="AY18" s="648"/>
      <c r="AZ18" s="648"/>
      <c r="BA18" s="648"/>
      <c r="BB18" s="648"/>
      <c r="BC18" s="648"/>
      <c r="BD18" s="648"/>
      <c r="BE18" s="648"/>
      <c r="BF18" s="649"/>
      <c r="BG18" s="666" t="s">
        <v>128</v>
      </c>
      <c r="BH18" s="676"/>
      <c r="BI18" s="676"/>
      <c r="BJ18" s="676"/>
      <c r="BK18" s="676"/>
      <c r="BL18" s="676"/>
      <c r="BM18" s="676"/>
      <c r="BN18" s="677"/>
      <c r="BO18" s="680" t="s">
        <v>128</v>
      </c>
      <c r="BP18" s="680"/>
      <c r="BQ18" s="680"/>
      <c r="BR18" s="680"/>
      <c r="BS18" s="681" t="s">
        <v>128</v>
      </c>
      <c r="BT18" s="681"/>
      <c r="BU18" s="681"/>
      <c r="BV18" s="681"/>
      <c r="BW18" s="681"/>
      <c r="BX18" s="681"/>
      <c r="BY18" s="681"/>
      <c r="BZ18" s="681"/>
      <c r="CA18" s="681"/>
      <c r="CB18" s="752"/>
      <c r="CD18" s="694" t="s">
        <v>271</v>
      </c>
      <c r="CE18" s="691"/>
      <c r="CF18" s="691"/>
      <c r="CG18" s="691"/>
      <c r="CH18" s="691"/>
      <c r="CI18" s="691"/>
      <c r="CJ18" s="691"/>
      <c r="CK18" s="691"/>
      <c r="CL18" s="691"/>
      <c r="CM18" s="691"/>
      <c r="CN18" s="691"/>
      <c r="CO18" s="691"/>
      <c r="CP18" s="691"/>
      <c r="CQ18" s="692"/>
      <c r="CR18" s="666" t="s">
        <v>128</v>
      </c>
      <c r="CS18" s="676"/>
      <c r="CT18" s="676"/>
      <c r="CU18" s="676"/>
      <c r="CV18" s="676"/>
      <c r="CW18" s="676"/>
      <c r="CX18" s="676"/>
      <c r="CY18" s="677"/>
      <c r="CZ18" s="680" t="s">
        <v>128</v>
      </c>
      <c r="DA18" s="680"/>
      <c r="DB18" s="680"/>
      <c r="DC18" s="680"/>
      <c r="DD18" s="672" t="s">
        <v>128</v>
      </c>
      <c r="DE18" s="676"/>
      <c r="DF18" s="676"/>
      <c r="DG18" s="676"/>
      <c r="DH18" s="676"/>
      <c r="DI18" s="676"/>
      <c r="DJ18" s="676"/>
      <c r="DK18" s="676"/>
      <c r="DL18" s="676"/>
      <c r="DM18" s="676"/>
      <c r="DN18" s="676"/>
      <c r="DO18" s="676"/>
      <c r="DP18" s="677"/>
      <c r="DQ18" s="672" t="s">
        <v>128</v>
      </c>
      <c r="DR18" s="676"/>
      <c r="DS18" s="676"/>
      <c r="DT18" s="676"/>
      <c r="DU18" s="676"/>
      <c r="DV18" s="676"/>
      <c r="DW18" s="676"/>
      <c r="DX18" s="676"/>
      <c r="DY18" s="676"/>
      <c r="DZ18" s="676"/>
      <c r="EA18" s="676"/>
      <c r="EB18" s="676"/>
      <c r="EC18" s="693"/>
    </row>
    <row r="19" spans="2:133" ht="11.25" customHeight="1" x14ac:dyDescent="0.2">
      <c r="B19" s="647" t="s">
        <v>272</v>
      </c>
      <c r="C19" s="648"/>
      <c r="D19" s="648"/>
      <c r="E19" s="648"/>
      <c r="F19" s="648"/>
      <c r="G19" s="648"/>
      <c r="H19" s="648"/>
      <c r="I19" s="648"/>
      <c r="J19" s="648"/>
      <c r="K19" s="648"/>
      <c r="L19" s="648"/>
      <c r="M19" s="648"/>
      <c r="N19" s="648"/>
      <c r="O19" s="648"/>
      <c r="P19" s="648"/>
      <c r="Q19" s="649"/>
      <c r="R19" s="666">
        <v>305352</v>
      </c>
      <c r="S19" s="676"/>
      <c r="T19" s="676"/>
      <c r="U19" s="676"/>
      <c r="V19" s="676"/>
      <c r="W19" s="676"/>
      <c r="X19" s="676"/>
      <c r="Y19" s="677"/>
      <c r="Z19" s="680">
        <v>0.2</v>
      </c>
      <c r="AA19" s="680"/>
      <c r="AB19" s="680"/>
      <c r="AC19" s="680"/>
      <c r="AD19" s="681">
        <v>305352</v>
      </c>
      <c r="AE19" s="681"/>
      <c r="AF19" s="681"/>
      <c r="AG19" s="681"/>
      <c r="AH19" s="681"/>
      <c r="AI19" s="681"/>
      <c r="AJ19" s="681"/>
      <c r="AK19" s="681"/>
      <c r="AL19" s="669">
        <v>0.4</v>
      </c>
      <c r="AM19" s="678"/>
      <c r="AN19" s="678"/>
      <c r="AO19" s="682"/>
      <c r="AP19" s="647" t="s">
        <v>273</v>
      </c>
      <c r="AQ19" s="648"/>
      <c r="AR19" s="648"/>
      <c r="AS19" s="648"/>
      <c r="AT19" s="648"/>
      <c r="AU19" s="648"/>
      <c r="AV19" s="648"/>
      <c r="AW19" s="648"/>
      <c r="AX19" s="648"/>
      <c r="AY19" s="648"/>
      <c r="AZ19" s="648"/>
      <c r="BA19" s="648"/>
      <c r="BB19" s="648"/>
      <c r="BC19" s="648"/>
      <c r="BD19" s="648"/>
      <c r="BE19" s="648"/>
      <c r="BF19" s="649"/>
      <c r="BG19" s="666">
        <v>5541362</v>
      </c>
      <c r="BH19" s="676"/>
      <c r="BI19" s="676"/>
      <c r="BJ19" s="676"/>
      <c r="BK19" s="676"/>
      <c r="BL19" s="676"/>
      <c r="BM19" s="676"/>
      <c r="BN19" s="677"/>
      <c r="BO19" s="680">
        <v>11.1</v>
      </c>
      <c r="BP19" s="680"/>
      <c r="BQ19" s="680"/>
      <c r="BR19" s="680"/>
      <c r="BS19" s="681" t="s">
        <v>128</v>
      </c>
      <c r="BT19" s="681"/>
      <c r="BU19" s="681"/>
      <c r="BV19" s="681"/>
      <c r="BW19" s="681"/>
      <c r="BX19" s="681"/>
      <c r="BY19" s="681"/>
      <c r="BZ19" s="681"/>
      <c r="CA19" s="681"/>
      <c r="CB19" s="752"/>
      <c r="CD19" s="694" t="s">
        <v>274</v>
      </c>
      <c r="CE19" s="691"/>
      <c r="CF19" s="691"/>
      <c r="CG19" s="691"/>
      <c r="CH19" s="691"/>
      <c r="CI19" s="691"/>
      <c r="CJ19" s="691"/>
      <c r="CK19" s="691"/>
      <c r="CL19" s="691"/>
      <c r="CM19" s="691"/>
      <c r="CN19" s="691"/>
      <c r="CO19" s="691"/>
      <c r="CP19" s="691"/>
      <c r="CQ19" s="692"/>
      <c r="CR19" s="666" t="s">
        <v>128</v>
      </c>
      <c r="CS19" s="676"/>
      <c r="CT19" s="676"/>
      <c r="CU19" s="676"/>
      <c r="CV19" s="676"/>
      <c r="CW19" s="676"/>
      <c r="CX19" s="676"/>
      <c r="CY19" s="677"/>
      <c r="CZ19" s="680" t="s">
        <v>128</v>
      </c>
      <c r="DA19" s="680"/>
      <c r="DB19" s="680"/>
      <c r="DC19" s="680"/>
      <c r="DD19" s="672" t="s">
        <v>128</v>
      </c>
      <c r="DE19" s="676"/>
      <c r="DF19" s="676"/>
      <c r="DG19" s="676"/>
      <c r="DH19" s="676"/>
      <c r="DI19" s="676"/>
      <c r="DJ19" s="676"/>
      <c r="DK19" s="676"/>
      <c r="DL19" s="676"/>
      <c r="DM19" s="676"/>
      <c r="DN19" s="676"/>
      <c r="DO19" s="676"/>
      <c r="DP19" s="677"/>
      <c r="DQ19" s="672" t="s">
        <v>128</v>
      </c>
      <c r="DR19" s="676"/>
      <c r="DS19" s="676"/>
      <c r="DT19" s="676"/>
      <c r="DU19" s="676"/>
      <c r="DV19" s="676"/>
      <c r="DW19" s="676"/>
      <c r="DX19" s="676"/>
      <c r="DY19" s="676"/>
      <c r="DZ19" s="676"/>
      <c r="EA19" s="676"/>
      <c r="EB19" s="676"/>
      <c r="EC19" s="693"/>
    </row>
    <row r="20" spans="2:133" ht="11.25" customHeight="1" x14ac:dyDescent="0.2">
      <c r="B20" s="647" t="s">
        <v>275</v>
      </c>
      <c r="C20" s="648"/>
      <c r="D20" s="648"/>
      <c r="E20" s="648"/>
      <c r="F20" s="648"/>
      <c r="G20" s="648"/>
      <c r="H20" s="648"/>
      <c r="I20" s="648"/>
      <c r="J20" s="648"/>
      <c r="K20" s="648"/>
      <c r="L20" s="648"/>
      <c r="M20" s="648"/>
      <c r="N20" s="648"/>
      <c r="O20" s="648"/>
      <c r="P20" s="648"/>
      <c r="Q20" s="649"/>
      <c r="R20" s="666">
        <v>21471</v>
      </c>
      <c r="S20" s="676"/>
      <c r="T20" s="676"/>
      <c r="U20" s="676"/>
      <c r="V20" s="676"/>
      <c r="W20" s="676"/>
      <c r="X20" s="676"/>
      <c r="Y20" s="677"/>
      <c r="Z20" s="680">
        <v>0</v>
      </c>
      <c r="AA20" s="680"/>
      <c r="AB20" s="680"/>
      <c r="AC20" s="680"/>
      <c r="AD20" s="681">
        <v>21471</v>
      </c>
      <c r="AE20" s="681"/>
      <c r="AF20" s="681"/>
      <c r="AG20" s="681"/>
      <c r="AH20" s="681"/>
      <c r="AI20" s="681"/>
      <c r="AJ20" s="681"/>
      <c r="AK20" s="681"/>
      <c r="AL20" s="669">
        <v>0</v>
      </c>
      <c r="AM20" s="678"/>
      <c r="AN20" s="678"/>
      <c r="AO20" s="682"/>
      <c r="AP20" s="647" t="s">
        <v>276</v>
      </c>
      <c r="AQ20" s="648"/>
      <c r="AR20" s="648"/>
      <c r="AS20" s="648"/>
      <c r="AT20" s="648"/>
      <c r="AU20" s="648"/>
      <c r="AV20" s="648"/>
      <c r="AW20" s="648"/>
      <c r="AX20" s="648"/>
      <c r="AY20" s="648"/>
      <c r="AZ20" s="648"/>
      <c r="BA20" s="648"/>
      <c r="BB20" s="648"/>
      <c r="BC20" s="648"/>
      <c r="BD20" s="648"/>
      <c r="BE20" s="648"/>
      <c r="BF20" s="649"/>
      <c r="BG20" s="666">
        <v>5541362</v>
      </c>
      <c r="BH20" s="676"/>
      <c r="BI20" s="676"/>
      <c r="BJ20" s="676"/>
      <c r="BK20" s="676"/>
      <c r="BL20" s="676"/>
      <c r="BM20" s="676"/>
      <c r="BN20" s="677"/>
      <c r="BO20" s="680">
        <v>11.1</v>
      </c>
      <c r="BP20" s="680"/>
      <c r="BQ20" s="680"/>
      <c r="BR20" s="680"/>
      <c r="BS20" s="681" t="s">
        <v>128</v>
      </c>
      <c r="BT20" s="681"/>
      <c r="BU20" s="681"/>
      <c r="BV20" s="681"/>
      <c r="BW20" s="681"/>
      <c r="BX20" s="681"/>
      <c r="BY20" s="681"/>
      <c r="BZ20" s="681"/>
      <c r="CA20" s="681"/>
      <c r="CB20" s="752"/>
      <c r="CD20" s="694" t="s">
        <v>277</v>
      </c>
      <c r="CE20" s="691"/>
      <c r="CF20" s="691"/>
      <c r="CG20" s="691"/>
      <c r="CH20" s="691"/>
      <c r="CI20" s="691"/>
      <c r="CJ20" s="691"/>
      <c r="CK20" s="691"/>
      <c r="CL20" s="691"/>
      <c r="CM20" s="691"/>
      <c r="CN20" s="691"/>
      <c r="CO20" s="691"/>
      <c r="CP20" s="691"/>
      <c r="CQ20" s="692"/>
      <c r="CR20" s="666">
        <v>155586109</v>
      </c>
      <c r="CS20" s="676"/>
      <c r="CT20" s="676"/>
      <c r="CU20" s="676"/>
      <c r="CV20" s="676"/>
      <c r="CW20" s="676"/>
      <c r="CX20" s="676"/>
      <c r="CY20" s="677"/>
      <c r="CZ20" s="680">
        <v>100</v>
      </c>
      <c r="DA20" s="680"/>
      <c r="DB20" s="680"/>
      <c r="DC20" s="680"/>
      <c r="DD20" s="672">
        <v>15498947</v>
      </c>
      <c r="DE20" s="676"/>
      <c r="DF20" s="676"/>
      <c r="DG20" s="676"/>
      <c r="DH20" s="676"/>
      <c r="DI20" s="676"/>
      <c r="DJ20" s="676"/>
      <c r="DK20" s="676"/>
      <c r="DL20" s="676"/>
      <c r="DM20" s="676"/>
      <c r="DN20" s="676"/>
      <c r="DO20" s="676"/>
      <c r="DP20" s="677"/>
      <c r="DQ20" s="672">
        <v>92937718</v>
      </c>
      <c r="DR20" s="676"/>
      <c r="DS20" s="676"/>
      <c r="DT20" s="676"/>
      <c r="DU20" s="676"/>
      <c r="DV20" s="676"/>
      <c r="DW20" s="676"/>
      <c r="DX20" s="676"/>
      <c r="DY20" s="676"/>
      <c r="DZ20" s="676"/>
      <c r="EA20" s="676"/>
      <c r="EB20" s="676"/>
      <c r="EC20" s="693"/>
    </row>
    <row r="21" spans="2:133" ht="11.25" customHeight="1" x14ac:dyDescent="0.2">
      <c r="B21" s="647" t="s">
        <v>278</v>
      </c>
      <c r="C21" s="648"/>
      <c r="D21" s="648"/>
      <c r="E21" s="648"/>
      <c r="F21" s="648"/>
      <c r="G21" s="648"/>
      <c r="H21" s="648"/>
      <c r="I21" s="648"/>
      <c r="J21" s="648"/>
      <c r="K21" s="648"/>
      <c r="L21" s="648"/>
      <c r="M21" s="648"/>
      <c r="N21" s="648"/>
      <c r="O21" s="648"/>
      <c r="P21" s="648"/>
      <c r="Q21" s="649"/>
      <c r="R21" s="666">
        <v>16197</v>
      </c>
      <c r="S21" s="676"/>
      <c r="T21" s="676"/>
      <c r="U21" s="676"/>
      <c r="V21" s="676"/>
      <c r="W21" s="676"/>
      <c r="X21" s="676"/>
      <c r="Y21" s="677"/>
      <c r="Z21" s="680">
        <v>0</v>
      </c>
      <c r="AA21" s="680"/>
      <c r="AB21" s="680"/>
      <c r="AC21" s="680"/>
      <c r="AD21" s="681">
        <v>16197</v>
      </c>
      <c r="AE21" s="681"/>
      <c r="AF21" s="681"/>
      <c r="AG21" s="681"/>
      <c r="AH21" s="681"/>
      <c r="AI21" s="681"/>
      <c r="AJ21" s="681"/>
      <c r="AK21" s="681"/>
      <c r="AL21" s="669">
        <v>0</v>
      </c>
      <c r="AM21" s="678"/>
      <c r="AN21" s="678"/>
      <c r="AO21" s="682"/>
      <c r="AP21" s="759" t="s">
        <v>279</v>
      </c>
      <c r="AQ21" s="764"/>
      <c r="AR21" s="764"/>
      <c r="AS21" s="764"/>
      <c r="AT21" s="764"/>
      <c r="AU21" s="764"/>
      <c r="AV21" s="764"/>
      <c r="AW21" s="764"/>
      <c r="AX21" s="764"/>
      <c r="AY21" s="764"/>
      <c r="AZ21" s="764"/>
      <c r="BA21" s="764"/>
      <c r="BB21" s="764"/>
      <c r="BC21" s="764"/>
      <c r="BD21" s="764"/>
      <c r="BE21" s="764"/>
      <c r="BF21" s="761"/>
      <c r="BG21" s="666">
        <v>34163</v>
      </c>
      <c r="BH21" s="676"/>
      <c r="BI21" s="676"/>
      <c r="BJ21" s="676"/>
      <c r="BK21" s="676"/>
      <c r="BL21" s="676"/>
      <c r="BM21" s="676"/>
      <c r="BN21" s="677"/>
      <c r="BO21" s="680">
        <v>0.1</v>
      </c>
      <c r="BP21" s="680"/>
      <c r="BQ21" s="680"/>
      <c r="BR21" s="680"/>
      <c r="BS21" s="681" t="s">
        <v>128</v>
      </c>
      <c r="BT21" s="681"/>
      <c r="BU21" s="681"/>
      <c r="BV21" s="681"/>
      <c r="BW21" s="681"/>
      <c r="BX21" s="681"/>
      <c r="BY21" s="681"/>
      <c r="BZ21" s="681"/>
      <c r="CA21" s="681"/>
      <c r="CB21" s="752"/>
      <c r="CD21" s="778"/>
      <c r="CE21" s="685"/>
      <c r="CF21" s="685"/>
      <c r="CG21" s="685"/>
      <c r="CH21" s="685"/>
      <c r="CI21" s="685"/>
      <c r="CJ21" s="685"/>
      <c r="CK21" s="685"/>
      <c r="CL21" s="685"/>
      <c r="CM21" s="685"/>
      <c r="CN21" s="685"/>
      <c r="CO21" s="685"/>
      <c r="CP21" s="685"/>
      <c r="CQ21" s="686"/>
      <c r="CR21" s="779"/>
      <c r="CS21" s="775"/>
      <c r="CT21" s="775"/>
      <c r="CU21" s="775"/>
      <c r="CV21" s="775"/>
      <c r="CW21" s="775"/>
      <c r="CX21" s="775"/>
      <c r="CY21" s="776"/>
      <c r="CZ21" s="780"/>
      <c r="DA21" s="780"/>
      <c r="DB21" s="780"/>
      <c r="DC21" s="780"/>
      <c r="DD21" s="774"/>
      <c r="DE21" s="775"/>
      <c r="DF21" s="775"/>
      <c r="DG21" s="775"/>
      <c r="DH21" s="775"/>
      <c r="DI21" s="775"/>
      <c r="DJ21" s="775"/>
      <c r="DK21" s="775"/>
      <c r="DL21" s="775"/>
      <c r="DM21" s="775"/>
      <c r="DN21" s="775"/>
      <c r="DO21" s="775"/>
      <c r="DP21" s="776"/>
      <c r="DQ21" s="774"/>
      <c r="DR21" s="775"/>
      <c r="DS21" s="775"/>
      <c r="DT21" s="775"/>
      <c r="DU21" s="775"/>
      <c r="DV21" s="775"/>
      <c r="DW21" s="775"/>
      <c r="DX21" s="775"/>
      <c r="DY21" s="775"/>
      <c r="DZ21" s="775"/>
      <c r="EA21" s="775"/>
      <c r="EB21" s="775"/>
      <c r="EC21" s="777"/>
    </row>
    <row r="22" spans="2:133" ht="11.25" customHeight="1" x14ac:dyDescent="0.2">
      <c r="B22" s="728" t="s">
        <v>280</v>
      </c>
      <c r="C22" s="729"/>
      <c r="D22" s="729"/>
      <c r="E22" s="729"/>
      <c r="F22" s="729"/>
      <c r="G22" s="729"/>
      <c r="H22" s="729"/>
      <c r="I22" s="729"/>
      <c r="J22" s="729"/>
      <c r="K22" s="729"/>
      <c r="L22" s="729"/>
      <c r="M22" s="729"/>
      <c r="N22" s="729"/>
      <c r="O22" s="729"/>
      <c r="P22" s="729"/>
      <c r="Q22" s="730"/>
      <c r="R22" s="666">
        <v>859597</v>
      </c>
      <c r="S22" s="676"/>
      <c r="T22" s="676"/>
      <c r="U22" s="676"/>
      <c r="V22" s="676"/>
      <c r="W22" s="676"/>
      <c r="X22" s="676"/>
      <c r="Y22" s="677"/>
      <c r="Z22" s="680">
        <v>0.5</v>
      </c>
      <c r="AA22" s="680"/>
      <c r="AB22" s="680"/>
      <c r="AC22" s="680"/>
      <c r="AD22" s="681">
        <v>746878</v>
      </c>
      <c r="AE22" s="681"/>
      <c r="AF22" s="681"/>
      <c r="AG22" s="681"/>
      <c r="AH22" s="681"/>
      <c r="AI22" s="681"/>
      <c r="AJ22" s="681"/>
      <c r="AK22" s="681"/>
      <c r="AL22" s="669">
        <v>1.1000000238418579</v>
      </c>
      <c r="AM22" s="678"/>
      <c r="AN22" s="678"/>
      <c r="AO22" s="682"/>
      <c r="AP22" s="759" t="s">
        <v>281</v>
      </c>
      <c r="AQ22" s="764"/>
      <c r="AR22" s="764"/>
      <c r="AS22" s="764"/>
      <c r="AT22" s="764"/>
      <c r="AU22" s="764"/>
      <c r="AV22" s="764"/>
      <c r="AW22" s="764"/>
      <c r="AX22" s="764"/>
      <c r="AY22" s="764"/>
      <c r="AZ22" s="764"/>
      <c r="BA22" s="764"/>
      <c r="BB22" s="764"/>
      <c r="BC22" s="764"/>
      <c r="BD22" s="764"/>
      <c r="BE22" s="764"/>
      <c r="BF22" s="761"/>
      <c r="BG22" s="666">
        <v>2043018</v>
      </c>
      <c r="BH22" s="676"/>
      <c r="BI22" s="676"/>
      <c r="BJ22" s="676"/>
      <c r="BK22" s="676"/>
      <c r="BL22" s="676"/>
      <c r="BM22" s="676"/>
      <c r="BN22" s="677"/>
      <c r="BO22" s="680">
        <v>4.0999999999999996</v>
      </c>
      <c r="BP22" s="680"/>
      <c r="BQ22" s="680"/>
      <c r="BR22" s="680"/>
      <c r="BS22" s="681" t="s">
        <v>128</v>
      </c>
      <c r="BT22" s="681"/>
      <c r="BU22" s="681"/>
      <c r="BV22" s="681"/>
      <c r="BW22" s="681"/>
      <c r="BX22" s="681"/>
      <c r="BY22" s="681"/>
      <c r="BZ22" s="681"/>
      <c r="CA22" s="681"/>
      <c r="CB22" s="752"/>
      <c r="CD22" s="768" t="s">
        <v>282</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x14ac:dyDescent="0.2">
      <c r="B23" s="647" t="s">
        <v>283</v>
      </c>
      <c r="C23" s="648"/>
      <c r="D23" s="648"/>
      <c r="E23" s="648"/>
      <c r="F23" s="648"/>
      <c r="G23" s="648"/>
      <c r="H23" s="648"/>
      <c r="I23" s="648"/>
      <c r="J23" s="648"/>
      <c r="K23" s="648"/>
      <c r="L23" s="648"/>
      <c r="M23" s="648"/>
      <c r="N23" s="648"/>
      <c r="O23" s="648"/>
      <c r="P23" s="648"/>
      <c r="Q23" s="649"/>
      <c r="R23" s="666">
        <v>14687721</v>
      </c>
      <c r="S23" s="676"/>
      <c r="T23" s="676"/>
      <c r="U23" s="676"/>
      <c r="V23" s="676"/>
      <c r="W23" s="676"/>
      <c r="X23" s="676"/>
      <c r="Y23" s="677"/>
      <c r="Z23" s="680">
        <v>8.9</v>
      </c>
      <c r="AA23" s="680"/>
      <c r="AB23" s="680"/>
      <c r="AC23" s="680"/>
      <c r="AD23" s="681">
        <v>10251749</v>
      </c>
      <c r="AE23" s="681"/>
      <c r="AF23" s="681"/>
      <c r="AG23" s="681"/>
      <c r="AH23" s="681"/>
      <c r="AI23" s="681"/>
      <c r="AJ23" s="681"/>
      <c r="AK23" s="681"/>
      <c r="AL23" s="669">
        <v>14.8</v>
      </c>
      <c r="AM23" s="678"/>
      <c r="AN23" s="678"/>
      <c r="AO23" s="682"/>
      <c r="AP23" s="759" t="s">
        <v>284</v>
      </c>
      <c r="AQ23" s="764"/>
      <c r="AR23" s="764"/>
      <c r="AS23" s="764"/>
      <c r="AT23" s="764"/>
      <c r="AU23" s="764"/>
      <c r="AV23" s="764"/>
      <c r="AW23" s="764"/>
      <c r="AX23" s="764"/>
      <c r="AY23" s="764"/>
      <c r="AZ23" s="764"/>
      <c r="BA23" s="764"/>
      <c r="BB23" s="764"/>
      <c r="BC23" s="764"/>
      <c r="BD23" s="764"/>
      <c r="BE23" s="764"/>
      <c r="BF23" s="761"/>
      <c r="BG23" s="666">
        <v>3464181</v>
      </c>
      <c r="BH23" s="676"/>
      <c r="BI23" s="676"/>
      <c r="BJ23" s="676"/>
      <c r="BK23" s="676"/>
      <c r="BL23" s="676"/>
      <c r="BM23" s="676"/>
      <c r="BN23" s="677"/>
      <c r="BO23" s="680">
        <v>6.9</v>
      </c>
      <c r="BP23" s="680"/>
      <c r="BQ23" s="680"/>
      <c r="BR23" s="680"/>
      <c r="BS23" s="681" t="s">
        <v>128</v>
      </c>
      <c r="BT23" s="681"/>
      <c r="BU23" s="681"/>
      <c r="BV23" s="681"/>
      <c r="BW23" s="681"/>
      <c r="BX23" s="681"/>
      <c r="BY23" s="681"/>
      <c r="BZ23" s="681"/>
      <c r="CA23" s="681"/>
      <c r="CB23" s="752"/>
      <c r="CD23" s="768" t="s">
        <v>224</v>
      </c>
      <c r="CE23" s="769"/>
      <c r="CF23" s="769"/>
      <c r="CG23" s="769"/>
      <c r="CH23" s="769"/>
      <c r="CI23" s="769"/>
      <c r="CJ23" s="769"/>
      <c r="CK23" s="769"/>
      <c r="CL23" s="769"/>
      <c r="CM23" s="769"/>
      <c r="CN23" s="769"/>
      <c r="CO23" s="769"/>
      <c r="CP23" s="769"/>
      <c r="CQ23" s="770"/>
      <c r="CR23" s="768" t="s">
        <v>285</v>
      </c>
      <c r="CS23" s="769"/>
      <c r="CT23" s="769"/>
      <c r="CU23" s="769"/>
      <c r="CV23" s="769"/>
      <c r="CW23" s="769"/>
      <c r="CX23" s="769"/>
      <c r="CY23" s="770"/>
      <c r="CZ23" s="768" t="s">
        <v>286</v>
      </c>
      <c r="DA23" s="769"/>
      <c r="DB23" s="769"/>
      <c r="DC23" s="770"/>
      <c r="DD23" s="768" t="s">
        <v>287</v>
      </c>
      <c r="DE23" s="769"/>
      <c r="DF23" s="769"/>
      <c r="DG23" s="769"/>
      <c r="DH23" s="769"/>
      <c r="DI23" s="769"/>
      <c r="DJ23" s="769"/>
      <c r="DK23" s="770"/>
      <c r="DL23" s="771" t="s">
        <v>288</v>
      </c>
      <c r="DM23" s="772"/>
      <c r="DN23" s="772"/>
      <c r="DO23" s="772"/>
      <c r="DP23" s="772"/>
      <c r="DQ23" s="772"/>
      <c r="DR23" s="772"/>
      <c r="DS23" s="772"/>
      <c r="DT23" s="772"/>
      <c r="DU23" s="772"/>
      <c r="DV23" s="773"/>
      <c r="DW23" s="768" t="s">
        <v>289</v>
      </c>
      <c r="DX23" s="769"/>
      <c r="DY23" s="769"/>
      <c r="DZ23" s="769"/>
      <c r="EA23" s="769"/>
      <c r="EB23" s="769"/>
      <c r="EC23" s="770"/>
    </row>
    <row r="24" spans="2:133" ht="11.25" customHeight="1" x14ac:dyDescent="0.2">
      <c r="B24" s="647" t="s">
        <v>290</v>
      </c>
      <c r="C24" s="648"/>
      <c r="D24" s="648"/>
      <c r="E24" s="648"/>
      <c r="F24" s="648"/>
      <c r="G24" s="648"/>
      <c r="H24" s="648"/>
      <c r="I24" s="648"/>
      <c r="J24" s="648"/>
      <c r="K24" s="648"/>
      <c r="L24" s="648"/>
      <c r="M24" s="648"/>
      <c r="N24" s="648"/>
      <c r="O24" s="648"/>
      <c r="P24" s="648"/>
      <c r="Q24" s="649"/>
      <c r="R24" s="666">
        <v>10251749</v>
      </c>
      <c r="S24" s="676"/>
      <c r="T24" s="676"/>
      <c r="U24" s="676"/>
      <c r="V24" s="676"/>
      <c r="W24" s="676"/>
      <c r="X24" s="676"/>
      <c r="Y24" s="677"/>
      <c r="Z24" s="680">
        <v>6.2</v>
      </c>
      <c r="AA24" s="680"/>
      <c r="AB24" s="680"/>
      <c r="AC24" s="680"/>
      <c r="AD24" s="681">
        <v>10251749</v>
      </c>
      <c r="AE24" s="681"/>
      <c r="AF24" s="681"/>
      <c r="AG24" s="681"/>
      <c r="AH24" s="681"/>
      <c r="AI24" s="681"/>
      <c r="AJ24" s="681"/>
      <c r="AK24" s="681"/>
      <c r="AL24" s="669">
        <v>14.8</v>
      </c>
      <c r="AM24" s="678"/>
      <c r="AN24" s="678"/>
      <c r="AO24" s="682"/>
      <c r="AP24" s="759" t="s">
        <v>291</v>
      </c>
      <c r="AQ24" s="764"/>
      <c r="AR24" s="764"/>
      <c r="AS24" s="764"/>
      <c r="AT24" s="764"/>
      <c r="AU24" s="764"/>
      <c r="AV24" s="764"/>
      <c r="AW24" s="764"/>
      <c r="AX24" s="764"/>
      <c r="AY24" s="764"/>
      <c r="AZ24" s="764"/>
      <c r="BA24" s="764"/>
      <c r="BB24" s="764"/>
      <c r="BC24" s="764"/>
      <c r="BD24" s="764"/>
      <c r="BE24" s="764"/>
      <c r="BF24" s="761"/>
      <c r="BG24" s="666" t="s">
        <v>128</v>
      </c>
      <c r="BH24" s="676"/>
      <c r="BI24" s="676"/>
      <c r="BJ24" s="676"/>
      <c r="BK24" s="676"/>
      <c r="BL24" s="676"/>
      <c r="BM24" s="676"/>
      <c r="BN24" s="677"/>
      <c r="BO24" s="680" t="s">
        <v>128</v>
      </c>
      <c r="BP24" s="680"/>
      <c r="BQ24" s="680"/>
      <c r="BR24" s="680"/>
      <c r="BS24" s="681" t="s">
        <v>128</v>
      </c>
      <c r="BT24" s="681"/>
      <c r="BU24" s="681"/>
      <c r="BV24" s="681"/>
      <c r="BW24" s="681"/>
      <c r="BX24" s="681"/>
      <c r="BY24" s="681"/>
      <c r="BZ24" s="681"/>
      <c r="CA24" s="681"/>
      <c r="CB24" s="752"/>
      <c r="CD24" s="722" t="s">
        <v>292</v>
      </c>
      <c r="CE24" s="723"/>
      <c r="CF24" s="723"/>
      <c r="CG24" s="723"/>
      <c r="CH24" s="723"/>
      <c r="CI24" s="723"/>
      <c r="CJ24" s="723"/>
      <c r="CK24" s="723"/>
      <c r="CL24" s="723"/>
      <c r="CM24" s="723"/>
      <c r="CN24" s="723"/>
      <c r="CO24" s="723"/>
      <c r="CP24" s="723"/>
      <c r="CQ24" s="724"/>
      <c r="CR24" s="719">
        <v>62644133</v>
      </c>
      <c r="CS24" s="720"/>
      <c r="CT24" s="720"/>
      <c r="CU24" s="720"/>
      <c r="CV24" s="720"/>
      <c r="CW24" s="720"/>
      <c r="CX24" s="720"/>
      <c r="CY24" s="766"/>
      <c r="CZ24" s="762">
        <v>40.299999999999997</v>
      </c>
      <c r="DA24" s="748"/>
      <c r="DB24" s="748"/>
      <c r="DC24" s="767"/>
      <c r="DD24" s="765">
        <v>34003966</v>
      </c>
      <c r="DE24" s="720"/>
      <c r="DF24" s="720"/>
      <c r="DG24" s="720"/>
      <c r="DH24" s="720"/>
      <c r="DI24" s="720"/>
      <c r="DJ24" s="720"/>
      <c r="DK24" s="766"/>
      <c r="DL24" s="765">
        <v>32123793</v>
      </c>
      <c r="DM24" s="720"/>
      <c r="DN24" s="720"/>
      <c r="DO24" s="720"/>
      <c r="DP24" s="720"/>
      <c r="DQ24" s="720"/>
      <c r="DR24" s="720"/>
      <c r="DS24" s="720"/>
      <c r="DT24" s="720"/>
      <c r="DU24" s="720"/>
      <c r="DV24" s="766"/>
      <c r="DW24" s="762">
        <v>42.3</v>
      </c>
      <c r="DX24" s="748"/>
      <c r="DY24" s="748"/>
      <c r="DZ24" s="748"/>
      <c r="EA24" s="748"/>
      <c r="EB24" s="748"/>
      <c r="EC24" s="763"/>
    </row>
    <row r="25" spans="2:133" ht="11.25" customHeight="1" x14ac:dyDescent="0.2">
      <c r="B25" s="647" t="s">
        <v>293</v>
      </c>
      <c r="C25" s="648"/>
      <c r="D25" s="648"/>
      <c r="E25" s="648"/>
      <c r="F25" s="648"/>
      <c r="G25" s="648"/>
      <c r="H25" s="648"/>
      <c r="I25" s="648"/>
      <c r="J25" s="648"/>
      <c r="K25" s="648"/>
      <c r="L25" s="648"/>
      <c r="M25" s="648"/>
      <c r="N25" s="648"/>
      <c r="O25" s="648"/>
      <c r="P25" s="648"/>
      <c r="Q25" s="649"/>
      <c r="R25" s="666">
        <v>2523868</v>
      </c>
      <c r="S25" s="676"/>
      <c r="T25" s="676"/>
      <c r="U25" s="676"/>
      <c r="V25" s="676"/>
      <c r="W25" s="676"/>
      <c r="X25" s="676"/>
      <c r="Y25" s="677"/>
      <c r="Z25" s="680">
        <v>1.5</v>
      </c>
      <c r="AA25" s="680"/>
      <c r="AB25" s="680"/>
      <c r="AC25" s="680"/>
      <c r="AD25" s="681" t="s">
        <v>128</v>
      </c>
      <c r="AE25" s="681"/>
      <c r="AF25" s="681"/>
      <c r="AG25" s="681"/>
      <c r="AH25" s="681"/>
      <c r="AI25" s="681"/>
      <c r="AJ25" s="681"/>
      <c r="AK25" s="681"/>
      <c r="AL25" s="669" t="s">
        <v>128</v>
      </c>
      <c r="AM25" s="678"/>
      <c r="AN25" s="678"/>
      <c r="AO25" s="682"/>
      <c r="AP25" s="759" t="s">
        <v>294</v>
      </c>
      <c r="AQ25" s="764"/>
      <c r="AR25" s="764"/>
      <c r="AS25" s="764"/>
      <c r="AT25" s="764"/>
      <c r="AU25" s="764"/>
      <c r="AV25" s="764"/>
      <c r="AW25" s="764"/>
      <c r="AX25" s="764"/>
      <c r="AY25" s="764"/>
      <c r="AZ25" s="764"/>
      <c r="BA25" s="764"/>
      <c r="BB25" s="764"/>
      <c r="BC25" s="764"/>
      <c r="BD25" s="764"/>
      <c r="BE25" s="764"/>
      <c r="BF25" s="761"/>
      <c r="BG25" s="666" t="s">
        <v>128</v>
      </c>
      <c r="BH25" s="676"/>
      <c r="BI25" s="676"/>
      <c r="BJ25" s="676"/>
      <c r="BK25" s="676"/>
      <c r="BL25" s="676"/>
      <c r="BM25" s="676"/>
      <c r="BN25" s="677"/>
      <c r="BO25" s="680" t="s">
        <v>128</v>
      </c>
      <c r="BP25" s="680"/>
      <c r="BQ25" s="680"/>
      <c r="BR25" s="680"/>
      <c r="BS25" s="681" t="s">
        <v>128</v>
      </c>
      <c r="BT25" s="681"/>
      <c r="BU25" s="681"/>
      <c r="BV25" s="681"/>
      <c r="BW25" s="681"/>
      <c r="BX25" s="681"/>
      <c r="BY25" s="681"/>
      <c r="BZ25" s="681"/>
      <c r="CA25" s="681"/>
      <c r="CB25" s="752"/>
      <c r="CD25" s="694" t="s">
        <v>295</v>
      </c>
      <c r="CE25" s="691"/>
      <c r="CF25" s="691"/>
      <c r="CG25" s="691"/>
      <c r="CH25" s="691"/>
      <c r="CI25" s="691"/>
      <c r="CJ25" s="691"/>
      <c r="CK25" s="691"/>
      <c r="CL25" s="691"/>
      <c r="CM25" s="691"/>
      <c r="CN25" s="691"/>
      <c r="CO25" s="691"/>
      <c r="CP25" s="691"/>
      <c r="CQ25" s="692"/>
      <c r="CR25" s="666">
        <v>18408874</v>
      </c>
      <c r="CS25" s="667"/>
      <c r="CT25" s="667"/>
      <c r="CU25" s="667"/>
      <c r="CV25" s="667"/>
      <c r="CW25" s="667"/>
      <c r="CX25" s="667"/>
      <c r="CY25" s="668"/>
      <c r="CZ25" s="669">
        <v>11.8</v>
      </c>
      <c r="DA25" s="670"/>
      <c r="DB25" s="670"/>
      <c r="DC25" s="671"/>
      <c r="DD25" s="672">
        <v>16738584</v>
      </c>
      <c r="DE25" s="667"/>
      <c r="DF25" s="667"/>
      <c r="DG25" s="667"/>
      <c r="DH25" s="667"/>
      <c r="DI25" s="667"/>
      <c r="DJ25" s="667"/>
      <c r="DK25" s="668"/>
      <c r="DL25" s="672">
        <v>15105590</v>
      </c>
      <c r="DM25" s="667"/>
      <c r="DN25" s="667"/>
      <c r="DO25" s="667"/>
      <c r="DP25" s="667"/>
      <c r="DQ25" s="667"/>
      <c r="DR25" s="667"/>
      <c r="DS25" s="667"/>
      <c r="DT25" s="667"/>
      <c r="DU25" s="667"/>
      <c r="DV25" s="668"/>
      <c r="DW25" s="669">
        <v>19.899999999999999</v>
      </c>
      <c r="DX25" s="670"/>
      <c r="DY25" s="670"/>
      <c r="DZ25" s="670"/>
      <c r="EA25" s="670"/>
      <c r="EB25" s="670"/>
      <c r="EC25" s="707"/>
    </row>
    <row r="26" spans="2:133" ht="11.25" customHeight="1" x14ac:dyDescent="0.2">
      <c r="B26" s="647" t="s">
        <v>296</v>
      </c>
      <c r="C26" s="648"/>
      <c r="D26" s="648"/>
      <c r="E26" s="648"/>
      <c r="F26" s="648"/>
      <c r="G26" s="648"/>
      <c r="H26" s="648"/>
      <c r="I26" s="648"/>
      <c r="J26" s="648"/>
      <c r="K26" s="648"/>
      <c r="L26" s="648"/>
      <c r="M26" s="648"/>
      <c r="N26" s="648"/>
      <c r="O26" s="648"/>
      <c r="P26" s="648"/>
      <c r="Q26" s="649"/>
      <c r="R26" s="666">
        <v>1912104</v>
      </c>
      <c r="S26" s="676"/>
      <c r="T26" s="676"/>
      <c r="U26" s="676"/>
      <c r="V26" s="676"/>
      <c r="W26" s="676"/>
      <c r="X26" s="676"/>
      <c r="Y26" s="677"/>
      <c r="Z26" s="680">
        <v>1.2</v>
      </c>
      <c r="AA26" s="680"/>
      <c r="AB26" s="680"/>
      <c r="AC26" s="680"/>
      <c r="AD26" s="681" t="s">
        <v>128</v>
      </c>
      <c r="AE26" s="681"/>
      <c r="AF26" s="681"/>
      <c r="AG26" s="681"/>
      <c r="AH26" s="681"/>
      <c r="AI26" s="681"/>
      <c r="AJ26" s="681"/>
      <c r="AK26" s="681"/>
      <c r="AL26" s="669" t="s">
        <v>128</v>
      </c>
      <c r="AM26" s="678"/>
      <c r="AN26" s="678"/>
      <c r="AO26" s="682"/>
      <c r="AP26" s="759" t="s">
        <v>297</v>
      </c>
      <c r="AQ26" s="760"/>
      <c r="AR26" s="760"/>
      <c r="AS26" s="760"/>
      <c r="AT26" s="760"/>
      <c r="AU26" s="760"/>
      <c r="AV26" s="760"/>
      <c r="AW26" s="760"/>
      <c r="AX26" s="760"/>
      <c r="AY26" s="760"/>
      <c r="AZ26" s="760"/>
      <c r="BA26" s="760"/>
      <c r="BB26" s="760"/>
      <c r="BC26" s="760"/>
      <c r="BD26" s="760"/>
      <c r="BE26" s="760"/>
      <c r="BF26" s="761"/>
      <c r="BG26" s="666" t="s">
        <v>128</v>
      </c>
      <c r="BH26" s="676"/>
      <c r="BI26" s="676"/>
      <c r="BJ26" s="676"/>
      <c r="BK26" s="676"/>
      <c r="BL26" s="676"/>
      <c r="BM26" s="676"/>
      <c r="BN26" s="677"/>
      <c r="BO26" s="680" t="s">
        <v>128</v>
      </c>
      <c r="BP26" s="680"/>
      <c r="BQ26" s="680"/>
      <c r="BR26" s="680"/>
      <c r="BS26" s="681" t="s">
        <v>128</v>
      </c>
      <c r="BT26" s="681"/>
      <c r="BU26" s="681"/>
      <c r="BV26" s="681"/>
      <c r="BW26" s="681"/>
      <c r="BX26" s="681"/>
      <c r="BY26" s="681"/>
      <c r="BZ26" s="681"/>
      <c r="CA26" s="681"/>
      <c r="CB26" s="752"/>
      <c r="CD26" s="694" t="s">
        <v>298</v>
      </c>
      <c r="CE26" s="691"/>
      <c r="CF26" s="691"/>
      <c r="CG26" s="691"/>
      <c r="CH26" s="691"/>
      <c r="CI26" s="691"/>
      <c r="CJ26" s="691"/>
      <c r="CK26" s="691"/>
      <c r="CL26" s="691"/>
      <c r="CM26" s="691"/>
      <c r="CN26" s="691"/>
      <c r="CO26" s="691"/>
      <c r="CP26" s="691"/>
      <c r="CQ26" s="692"/>
      <c r="CR26" s="666">
        <v>11395858</v>
      </c>
      <c r="CS26" s="676"/>
      <c r="CT26" s="676"/>
      <c r="CU26" s="676"/>
      <c r="CV26" s="676"/>
      <c r="CW26" s="676"/>
      <c r="CX26" s="676"/>
      <c r="CY26" s="677"/>
      <c r="CZ26" s="669">
        <v>7.3</v>
      </c>
      <c r="DA26" s="670"/>
      <c r="DB26" s="670"/>
      <c r="DC26" s="671"/>
      <c r="DD26" s="672">
        <v>10402158</v>
      </c>
      <c r="DE26" s="676"/>
      <c r="DF26" s="676"/>
      <c r="DG26" s="676"/>
      <c r="DH26" s="676"/>
      <c r="DI26" s="676"/>
      <c r="DJ26" s="676"/>
      <c r="DK26" s="677"/>
      <c r="DL26" s="672" t="s">
        <v>128</v>
      </c>
      <c r="DM26" s="676"/>
      <c r="DN26" s="676"/>
      <c r="DO26" s="676"/>
      <c r="DP26" s="676"/>
      <c r="DQ26" s="676"/>
      <c r="DR26" s="676"/>
      <c r="DS26" s="676"/>
      <c r="DT26" s="676"/>
      <c r="DU26" s="676"/>
      <c r="DV26" s="677"/>
      <c r="DW26" s="669" t="s">
        <v>128</v>
      </c>
      <c r="DX26" s="670"/>
      <c r="DY26" s="670"/>
      <c r="DZ26" s="670"/>
      <c r="EA26" s="670"/>
      <c r="EB26" s="670"/>
      <c r="EC26" s="707"/>
    </row>
    <row r="27" spans="2:133" ht="11.25" customHeight="1" x14ac:dyDescent="0.2">
      <c r="B27" s="647" t="s">
        <v>299</v>
      </c>
      <c r="C27" s="648"/>
      <c r="D27" s="648"/>
      <c r="E27" s="648"/>
      <c r="F27" s="648"/>
      <c r="G27" s="648"/>
      <c r="H27" s="648"/>
      <c r="I27" s="648"/>
      <c r="J27" s="648"/>
      <c r="K27" s="648"/>
      <c r="L27" s="648"/>
      <c r="M27" s="648"/>
      <c r="N27" s="648"/>
      <c r="O27" s="648"/>
      <c r="P27" s="648"/>
      <c r="Q27" s="649"/>
      <c r="R27" s="666">
        <v>77110017</v>
      </c>
      <c r="S27" s="676"/>
      <c r="T27" s="676"/>
      <c r="U27" s="676"/>
      <c r="V27" s="676"/>
      <c r="W27" s="676"/>
      <c r="X27" s="676"/>
      <c r="Y27" s="677"/>
      <c r="Z27" s="680">
        <v>47</v>
      </c>
      <c r="AA27" s="680"/>
      <c r="AB27" s="680"/>
      <c r="AC27" s="680"/>
      <c r="AD27" s="681">
        <v>69097145</v>
      </c>
      <c r="AE27" s="681"/>
      <c r="AF27" s="681"/>
      <c r="AG27" s="681"/>
      <c r="AH27" s="681"/>
      <c r="AI27" s="681"/>
      <c r="AJ27" s="681"/>
      <c r="AK27" s="681"/>
      <c r="AL27" s="669">
        <v>99.599998474121094</v>
      </c>
      <c r="AM27" s="678"/>
      <c r="AN27" s="678"/>
      <c r="AO27" s="682"/>
      <c r="AP27" s="647" t="s">
        <v>300</v>
      </c>
      <c r="AQ27" s="648"/>
      <c r="AR27" s="648"/>
      <c r="AS27" s="648"/>
      <c r="AT27" s="648"/>
      <c r="AU27" s="648"/>
      <c r="AV27" s="648"/>
      <c r="AW27" s="648"/>
      <c r="AX27" s="648"/>
      <c r="AY27" s="648"/>
      <c r="AZ27" s="648"/>
      <c r="BA27" s="648"/>
      <c r="BB27" s="648"/>
      <c r="BC27" s="648"/>
      <c r="BD27" s="648"/>
      <c r="BE27" s="648"/>
      <c r="BF27" s="649"/>
      <c r="BG27" s="666">
        <v>50068908</v>
      </c>
      <c r="BH27" s="676"/>
      <c r="BI27" s="676"/>
      <c r="BJ27" s="676"/>
      <c r="BK27" s="676"/>
      <c r="BL27" s="676"/>
      <c r="BM27" s="676"/>
      <c r="BN27" s="677"/>
      <c r="BO27" s="680">
        <v>100</v>
      </c>
      <c r="BP27" s="680"/>
      <c r="BQ27" s="680"/>
      <c r="BR27" s="680"/>
      <c r="BS27" s="681" t="s">
        <v>128</v>
      </c>
      <c r="BT27" s="681"/>
      <c r="BU27" s="681"/>
      <c r="BV27" s="681"/>
      <c r="BW27" s="681"/>
      <c r="BX27" s="681"/>
      <c r="BY27" s="681"/>
      <c r="BZ27" s="681"/>
      <c r="CA27" s="681"/>
      <c r="CB27" s="752"/>
      <c r="CD27" s="694" t="s">
        <v>301</v>
      </c>
      <c r="CE27" s="691"/>
      <c r="CF27" s="691"/>
      <c r="CG27" s="691"/>
      <c r="CH27" s="691"/>
      <c r="CI27" s="691"/>
      <c r="CJ27" s="691"/>
      <c r="CK27" s="691"/>
      <c r="CL27" s="691"/>
      <c r="CM27" s="691"/>
      <c r="CN27" s="691"/>
      <c r="CO27" s="691"/>
      <c r="CP27" s="691"/>
      <c r="CQ27" s="692"/>
      <c r="CR27" s="666">
        <v>35348407</v>
      </c>
      <c r="CS27" s="667"/>
      <c r="CT27" s="667"/>
      <c r="CU27" s="667"/>
      <c r="CV27" s="667"/>
      <c r="CW27" s="667"/>
      <c r="CX27" s="667"/>
      <c r="CY27" s="668"/>
      <c r="CZ27" s="669">
        <v>22.7</v>
      </c>
      <c r="DA27" s="670"/>
      <c r="DB27" s="670"/>
      <c r="DC27" s="671"/>
      <c r="DD27" s="672">
        <v>8704777</v>
      </c>
      <c r="DE27" s="667"/>
      <c r="DF27" s="667"/>
      <c r="DG27" s="667"/>
      <c r="DH27" s="667"/>
      <c r="DI27" s="667"/>
      <c r="DJ27" s="667"/>
      <c r="DK27" s="668"/>
      <c r="DL27" s="672">
        <v>8514198</v>
      </c>
      <c r="DM27" s="667"/>
      <c r="DN27" s="667"/>
      <c r="DO27" s="667"/>
      <c r="DP27" s="667"/>
      <c r="DQ27" s="667"/>
      <c r="DR27" s="667"/>
      <c r="DS27" s="667"/>
      <c r="DT27" s="667"/>
      <c r="DU27" s="667"/>
      <c r="DV27" s="668"/>
      <c r="DW27" s="669">
        <v>11.2</v>
      </c>
      <c r="DX27" s="670"/>
      <c r="DY27" s="670"/>
      <c r="DZ27" s="670"/>
      <c r="EA27" s="670"/>
      <c r="EB27" s="670"/>
      <c r="EC27" s="707"/>
    </row>
    <row r="28" spans="2:133" ht="11.25" customHeight="1" x14ac:dyDescent="0.2">
      <c r="B28" s="647" t="s">
        <v>302</v>
      </c>
      <c r="C28" s="648"/>
      <c r="D28" s="648"/>
      <c r="E28" s="648"/>
      <c r="F28" s="648"/>
      <c r="G28" s="648"/>
      <c r="H28" s="648"/>
      <c r="I28" s="648"/>
      <c r="J28" s="648"/>
      <c r="K28" s="648"/>
      <c r="L28" s="648"/>
      <c r="M28" s="648"/>
      <c r="N28" s="648"/>
      <c r="O28" s="648"/>
      <c r="P28" s="648"/>
      <c r="Q28" s="649"/>
      <c r="R28" s="666">
        <v>56455</v>
      </c>
      <c r="S28" s="676"/>
      <c r="T28" s="676"/>
      <c r="U28" s="676"/>
      <c r="V28" s="676"/>
      <c r="W28" s="676"/>
      <c r="X28" s="676"/>
      <c r="Y28" s="677"/>
      <c r="Z28" s="680">
        <v>0</v>
      </c>
      <c r="AA28" s="680"/>
      <c r="AB28" s="680"/>
      <c r="AC28" s="680"/>
      <c r="AD28" s="681">
        <v>56455</v>
      </c>
      <c r="AE28" s="681"/>
      <c r="AF28" s="681"/>
      <c r="AG28" s="681"/>
      <c r="AH28" s="681"/>
      <c r="AI28" s="681"/>
      <c r="AJ28" s="681"/>
      <c r="AK28" s="681"/>
      <c r="AL28" s="669">
        <v>0.1</v>
      </c>
      <c r="AM28" s="678"/>
      <c r="AN28" s="678"/>
      <c r="AO28" s="682"/>
      <c r="AP28" s="647"/>
      <c r="AQ28" s="648"/>
      <c r="AR28" s="648"/>
      <c r="AS28" s="648"/>
      <c r="AT28" s="648"/>
      <c r="AU28" s="648"/>
      <c r="AV28" s="648"/>
      <c r="AW28" s="648"/>
      <c r="AX28" s="648"/>
      <c r="AY28" s="648"/>
      <c r="AZ28" s="648"/>
      <c r="BA28" s="648"/>
      <c r="BB28" s="648"/>
      <c r="BC28" s="648"/>
      <c r="BD28" s="648"/>
      <c r="BE28" s="648"/>
      <c r="BF28" s="649"/>
      <c r="BG28" s="666"/>
      <c r="BH28" s="676"/>
      <c r="BI28" s="676"/>
      <c r="BJ28" s="676"/>
      <c r="BK28" s="676"/>
      <c r="BL28" s="676"/>
      <c r="BM28" s="676"/>
      <c r="BN28" s="677"/>
      <c r="BO28" s="680"/>
      <c r="BP28" s="680"/>
      <c r="BQ28" s="680"/>
      <c r="BR28" s="680"/>
      <c r="BS28" s="672"/>
      <c r="BT28" s="676"/>
      <c r="BU28" s="676"/>
      <c r="BV28" s="676"/>
      <c r="BW28" s="676"/>
      <c r="BX28" s="676"/>
      <c r="BY28" s="676"/>
      <c r="BZ28" s="676"/>
      <c r="CA28" s="676"/>
      <c r="CB28" s="693"/>
      <c r="CD28" s="694" t="s">
        <v>303</v>
      </c>
      <c r="CE28" s="691"/>
      <c r="CF28" s="691"/>
      <c r="CG28" s="691"/>
      <c r="CH28" s="691"/>
      <c r="CI28" s="691"/>
      <c r="CJ28" s="691"/>
      <c r="CK28" s="691"/>
      <c r="CL28" s="691"/>
      <c r="CM28" s="691"/>
      <c r="CN28" s="691"/>
      <c r="CO28" s="691"/>
      <c r="CP28" s="691"/>
      <c r="CQ28" s="692"/>
      <c r="CR28" s="666">
        <v>8886852</v>
      </c>
      <c r="CS28" s="676"/>
      <c r="CT28" s="676"/>
      <c r="CU28" s="676"/>
      <c r="CV28" s="676"/>
      <c r="CW28" s="676"/>
      <c r="CX28" s="676"/>
      <c r="CY28" s="677"/>
      <c r="CZ28" s="669">
        <v>5.7</v>
      </c>
      <c r="DA28" s="670"/>
      <c r="DB28" s="670"/>
      <c r="DC28" s="671"/>
      <c r="DD28" s="672">
        <v>8560605</v>
      </c>
      <c r="DE28" s="676"/>
      <c r="DF28" s="676"/>
      <c r="DG28" s="676"/>
      <c r="DH28" s="676"/>
      <c r="DI28" s="676"/>
      <c r="DJ28" s="676"/>
      <c r="DK28" s="677"/>
      <c r="DL28" s="672">
        <v>8504005</v>
      </c>
      <c r="DM28" s="676"/>
      <c r="DN28" s="676"/>
      <c r="DO28" s="676"/>
      <c r="DP28" s="676"/>
      <c r="DQ28" s="676"/>
      <c r="DR28" s="676"/>
      <c r="DS28" s="676"/>
      <c r="DT28" s="676"/>
      <c r="DU28" s="676"/>
      <c r="DV28" s="677"/>
      <c r="DW28" s="669">
        <v>11.2</v>
      </c>
      <c r="DX28" s="670"/>
      <c r="DY28" s="670"/>
      <c r="DZ28" s="670"/>
      <c r="EA28" s="670"/>
      <c r="EB28" s="670"/>
      <c r="EC28" s="707"/>
    </row>
    <row r="29" spans="2:133" ht="11.25" customHeight="1" x14ac:dyDescent="0.2">
      <c r="B29" s="647" t="s">
        <v>304</v>
      </c>
      <c r="C29" s="648"/>
      <c r="D29" s="648"/>
      <c r="E29" s="648"/>
      <c r="F29" s="648"/>
      <c r="G29" s="648"/>
      <c r="H29" s="648"/>
      <c r="I29" s="648"/>
      <c r="J29" s="648"/>
      <c r="K29" s="648"/>
      <c r="L29" s="648"/>
      <c r="M29" s="648"/>
      <c r="N29" s="648"/>
      <c r="O29" s="648"/>
      <c r="P29" s="648"/>
      <c r="Q29" s="649"/>
      <c r="R29" s="666">
        <v>439163</v>
      </c>
      <c r="S29" s="676"/>
      <c r="T29" s="676"/>
      <c r="U29" s="676"/>
      <c r="V29" s="676"/>
      <c r="W29" s="676"/>
      <c r="X29" s="676"/>
      <c r="Y29" s="677"/>
      <c r="Z29" s="680">
        <v>0.3</v>
      </c>
      <c r="AA29" s="680"/>
      <c r="AB29" s="680"/>
      <c r="AC29" s="680"/>
      <c r="AD29" s="681" t="s">
        <v>128</v>
      </c>
      <c r="AE29" s="681"/>
      <c r="AF29" s="681"/>
      <c r="AG29" s="681"/>
      <c r="AH29" s="681"/>
      <c r="AI29" s="681"/>
      <c r="AJ29" s="681"/>
      <c r="AK29" s="681"/>
      <c r="AL29" s="669" t="s">
        <v>128</v>
      </c>
      <c r="AM29" s="678"/>
      <c r="AN29" s="678"/>
      <c r="AO29" s="682"/>
      <c r="AP29" s="650"/>
      <c r="AQ29" s="651"/>
      <c r="AR29" s="651"/>
      <c r="AS29" s="651"/>
      <c r="AT29" s="651"/>
      <c r="AU29" s="651"/>
      <c r="AV29" s="651"/>
      <c r="AW29" s="651"/>
      <c r="AX29" s="651"/>
      <c r="AY29" s="651"/>
      <c r="AZ29" s="651"/>
      <c r="BA29" s="651"/>
      <c r="BB29" s="651"/>
      <c r="BC29" s="651"/>
      <c r="BD29" s="651"/>
      <c r="BE29" s="651"/>
      <c r="BF29" s="652"/>
      <c r="BG29" s="666"/>
      <c r="BH29" s="676"/>
      <c r="BI29" s="676"/>
      <c r="BJ29" s="676"/>
      <c r="BK29" s="676"/>
      <c r="BL29" s="676"/>
      <c r="BM29" s="676"/>
      <c r="BN29" s="677"/>
      <c r="BO29" s="680"/>
      <c r="BP29" s="680"/>
      <c r="BQ29" s="680"/>
      <c r="BR29" s="680"/>
      <c r="BS29" s="681"/>
      <c r="BT29" s="681"/>
      <c r="BU29" s="681"/>
      <c r="BV29" s="681"/>
      <c r="BW29" s="681"/>
      <c r="BX29" s="681"/>
      <c r="BY29" s="681"/>
      <c r="BZ29" s="681"/>
      <c r="CA29" s="681"/>
      <c r="CB29" s="752"/>
      <c r="CD29" s="753" t="s">
        <v>305</v>
      </c>
      <c r="CE29" s="754"/>
      <c r="CF29" s="694" t="s">
        <v>69</v>
      </c>
      <c r="CG29" s="691"/>
      <c r="CH29" s="691"/>
      <c r="CI29" s="691"/>
      <c r="CJ29" s="691"/>
      <c r="CK29" s="691"/>
      <c r="CL29" s="691"/>
      <c r="CM29" s="691"/>
      <c r="CN29" s="691"/>
      <c r="CO29" s="691"/>
      <c r="CP29" s="691"/>
      <c r="CQ29" s="692"/>
      <c r="CR29" s="666">
        <v>8886852</v>
      </c>
      <c r="CS29" s="667"/>
      <c r="CT29" s="667"/>
      <c r="CU29" s="667"/>
      <c r="CV29" s="667"/>
      <c r="CW29" s="667"/>
      <c r="CX29" s="667"/>
      <c r="CY29" s="668"/>
      <c r="CZ29" s="669">
        <v>5.7</v>
      </c>
      <c r="DA29" s="670"/>
      <c r="DB29" s="670"/>
      <c r="DC29" s="671"/>
      <c r="DD29" s="672">
        <v>8560605</v>
      </c>
      <c r="DE29" s="667"/>
      <c r="DF29" s="667"/>
      <c r="DG29" s="667"/>
      <c r="DH29" s="667"/>
      <c r="DI29" s="667"/>
      <c r="DJ29" s="667"/>
      <c r="DK29" s="668"/>
      <c r="DL29" s="672">
        <v>8504005</v>
      </c>
      <c r="DM29" s="667"/>
      <c r="DN29" s="667"/>
      <c r="DO29" s="667"/>
      <c r="DP29" s="667"/>
      <c r="DQ29" s="667"/>
      <c r="DR29" s="667"/>
      <c r="DS29" s="667"/>
      <c r="DT29" s="667"/>
      <c r="DU29" s="667"/>
      <c r="DV29" s="668"/>
      <c r="DW29" s="669">
        <v>11.2</v>
      </c>
      <c r="DX29" s="670"/>
      <c r="DY29" s="670"/>
      <c r="DZ29" s="670"/>
      <c r="EA29" s="670"/>
      <c r="EB29" s="670"/>
      <c r="EC29" s="707"/>
    </row>
    <row r="30" spans="2:133" ht="11.25" customHeight="1" x14ac:dyDescent="0.2">
      <c r="B30" s="647" t="s">
        <v>306</v>
      </c>
      <c r="C30" s="648"/>
      <c r="D30" s="648"/>
      <c r="E30" s="648"/>
      <c r="F30" s="648"/>
      <c r="G30" s="648"/>
      <c r="H30" s="648"/>
      <c r="I30" s="648"/>
      <c r="J30" s="648"/>
      <c r="K30" s="648"/>
      <c r="L30" s="648"/>
      <c r="M30" s="648"/>
      <c r="N30" s="648"/>
      <c r="O30" s="648"/>
      <c r="P30" s="648"/>
      <c r="Q30" s="649"/>
      <c r="R30" s="666">
        <v>1407653</v>
      </c>
      <c r="S30" s="676"/>
      <c r="T30" s="676"/>
      <c r="U30" s="676"/>
      <c r="V30" s="676"/>
      <c r="W30" s="676"/>
      <c r="X30" s="676"/>
      <c r="Y30" s="677"/>
      <c r="Z30" s="680">
        <v>0.9</v>
      </c>
      <c r="AA30" s="680"/>
      <c r="AB30" s="680"/>
      <c r="AC30" s="680"/>
      <c r="AD30" s="681">
        <v>120110</v>
      </c>
      <c r="AE30" s="681"/>
      <c r="AF30" s="681"/>
      <c r="AG30" s="681"/>
      <c r="AH30" s="681"/>
      <c r="AI30" s="681"/>
      <c r="AJ30" s="681"/>
      <c r="AK30" s="681"/>
      <c r="AL30" s="669">
        <v>0.2</v>
      </c>
      <c r="AM30" s="678"/>
      <c r="AN30" s="678"/>
      <c r="AO30" s="682"/>
      <c r="AP30" s="725" t="s">
        <v>224</v>
      </c>
      <c r="AQ30" s="726"/>
      <c r="AR30" s="726"/>
      <c r="AS30" s="726"/>
      <c r="AT30" s="726"/>
      <c r="AU30" s="726"/>
      <c r="AV30" s="726"/>
      <c r="AW30" s="726"/>
      <c r="AX30" s="726"/>
      <c r="AY30" s="726"/>
      <c r="AZ30" s="726"/>
      <c r="BA30" s="726"/>
      <c r="BB30" s="726"/>
      <c r="BC30" s="726"/>
      <c r="BD30" s="726"/>
      <c r="BE30" s="726"/>
      <c r="BF30" s="727"/>
      <c r="BG30" s="725" t="s">
        <v>307</v>
      </c>
      <c r="BH30" s="750"/>
      <c r="BI30" s="750"/>
      <c r="BJ30" s="750"/>
      <c r="BK30" s="750"/>
      <c r="BL30" s="750"/>
      <c r="BM30" s="750"/>
      <c r="BN30" s="750"/>
      <c r="BO30" s="750"/>
      <c r="BP30" s="750"/>
      <c r="BQ30" s="751"/>
      <c r="BR30" s="725" t="s">
        <v>308</v>
      </c>
      <c r="BS30" s="750"/>
      <c r="BT30" s="750"/>
      <c r="BU30" s="750"/>
      <c r="BV30" s="750"/>
      <c r="BW30" s="750"/>
      <c r="BX30" s="750"/>
      <c r="BY30" s="750"/>
      <c r="BZ30" s="750"/>
      <c r="CA30" s="750"/>
      <c r="CB30" s="751"/>
      <c r="CD30" s="755"/>
      <c r="CE30" s="756"/>
      <c r="CF30" s="694" t="s">
        <v>309</v>
      </c>
      <c r="CG30" s="691"/>
      <c r="CH30" s="691"/>
      <c r="CI30" s="691"/>
      <c r="CJ30" s="691"/>
      <c r="CK30" s="691"/>
      <c r="CL30" s="691"/>
      <c r="CM30" s="691"/>
      <c r="CN30" s="691"/>
      <c r="CO30" s="691"/>
      <c r="CP30" s="691"/>
      <c r="CQ30" s="692"/>
      <c r="CR30" s="666">
        <v>8573875</v>
      </c>
      <c r="CS30" s="676"/>
      <c r="CT30" s="676"/>
      <c r="CU30" s="676"/>
      <c r="CV30" s="676"/>
      <c r="CW30" s="676"/>
      <c r="CX30" s="676"/>
      <c r="CY30" s="677"/>
      <c r="CZ30" s="669">
        <v>5.5</v>
      </c>
      <c r="DA30" s="670"/>
      <c r="DB30" s="670"/>
      <c r="DC30" s="671"/>
      <c r="DD30" s="672">
        <v>8274396</v>
      </c>
      <c r="DE30" s="676"/>
      <c r="DF30" s="676"/>
      <c r="DG30" s="676"/>
      <c r="DH30" s="676"/>
      <c r="DI30" s="676"/>
      <c r="DJ30" s="676"/>
      <c r="DK30" s="677"/>
      <c r="DL30" s="672">
        <v>8217796</v>
      </c>
      <c r="DM30" s="676"/>
      <c r="DN30" s="676"/>
      <c r="DO30" s="676"/>
      <c r="DP30" s="676"/>
      <c r="DQ30" s="676"/>
      <c r="DR30" s="676"/>
      <c r="DS30" s="676"/>
      <c r="DT30" s="676"/>
      <c r="DU30" s="676"/>
      <c r="DV30" s="677"/>
      <c r="DW30" s="669">
        <v>10.8</v>
      </c>
      <c r="DX30" s="670"/>
      <c r="DY30" s="670"/>
      <c r="DZ30" s="670"/>
      <c r="EA30" s="670"/>
      <c r="EB30" s="670"/>
      <c r="EC30" s="707"/>
    </row>
    <row r="31" spans="2:133" ht="11.25" customHeight="1" x14ac:dyDescent="0.2">
      <c r="B31" s="647" t="s">
        <v>310</v>
      </c>
      <c r="C31" s="648"/>
      <c r="D31" s="648"/>
      <c r="E31" s="648"/>
      <c r="F31" s="648"/>
      <c r="G31" s="648"/>
      <c r="H31" s="648"/>
      <c r="I31" s="648"/>
      <c r="J31" s="648"/>
      <c r="K31" s="648"/>
      <c r="L31" s="648"/>
      <c r="M31" s="648"/>
      <c r="N31" s="648"/>
      <c r="O31" s="648"/>
      <c r="P31" s="648"/>
      <c r="Q31" s="649"/>
      <c r="R31" s="666">
        <v>922011</v>
      </c>
      <c r="S31" s="676"/>
      <c r="T31" s="676"/>
      <c r="U31" s="676"/>
      <c r="V31" s="676"/>
      <c r="W31" s="676"/>
      <c r="X31" s="676"/>
      <c r="Y31" s="677"/>
      <c r="Z31" s="680">
        <v>0.6</v>
      </c>
      <c r="AA31" s="680"/>
      <c r="AB31" s="680"/>
      <c r="AC31" s="680"/>
      <c r="AD31" s="681">
        <v>50458</v>
      </c>
      <c r="AE31" s="681"/>
      <c r="AF31" s="681"/>
      <c r="AG31" s="681"/>
      <c r="AH31" s="681"/>
      <c r="AI31" s="681"/>
      <c r="AJ31" s="681"/>
      <c r="AK31" s="681"/>
      <c r="AL31" s="669">
        <v>0.1</v>
      </c>
      <c r="AM31" s="678"/>
      <c r="AN31" s="678"/>
      <c r="AO31" s="682"/>
      <c r="AP31" s="732" t="s">
        <v>311</v>
      </c>
      <c r="AQ31" s="733"/>
      <c r="AR31" s="733"/>
      <c r="AS31" s="733"/>
      <c r="AT31" s="738" t="s">
        <v>312</v>
      </c>
      <c r="AU31" s="366"/>
      <c r="AV31" s="366"/>
      <c r="AW31" s="366"/>
      <c r="AX31" s="743" t="s">
        <v>189</v>
      </c>
      <c r="AY31" s="744"/>
      <c r="AZ31" s="744"/>
      <c r="BA31" s="744"/>
      <c r="BB31" s="744"/>
      <c r="BC31" s="744"/>
      <c r="BD31" s="744"/>
      <c r="BE31" s="744"/>
      <c r="BF31" s="745"/>
      <c r="BG31" s="746">
        <v>99.2</v>
      </c>
      <c r="BH31" s="747"/>
      <c r="BI31" s="747"/>
      <c r="BJ31" s="747"/>
      <c r="BK31" s="747"/>
      <c r="BL31" s="747"/>
      <c r="BM31" s="748">
        <v>96.8</v>
      </c>
      <c r="BN31" s="747"/>
      <c r="BO31" s="747"/>
      <c r="BP31" s="747"/>
      <c r="BQ31" s="749"/>
      <c r="BR31" s="746">
        <v>98.6</v>
      </c>
      <c r="BS31" s="747"/>
      <c r="BT31" s="747"/>
      <c r="BU31" s="747"/>
      <c r="BV31" s="747"/>
      <c r="BW31" s="747"/>
      <c r="BX31" s="748">
        <v>96.2</v>
      </c>
      <c r="BY31" s="747"/>
      <c r="BZ31" s="747"/>
      <c r="CA31" s="747"/>
      <c r="CB31" s="749"/>
      <c r="CD31" s="755"/>
      <c r="CE31" s="756"/>
      <c r="CF31" s="694" t="s">
        <v>313</v>
      </c>
      <c r="CG31" s="691"/>
      <c r="CH31" s="691"/>
      <c r="CI31" s="691"/>
      <c r="CJ31" s="691"/>
      <c r="CK31" s="691"/>
      <c r="CL31" s="691"/>
      <c r="CM31" s="691"/>
      <c r="CN31" s="691"/>
      <c r="CO31" s="691"/>
      <c r="CP31" s="691"/>
      <c r="CQ31" s="692"/>
      <c r="CR31" s="666">
        <v>312977</v>
      </c>
      <c r="CS31" s="667"/>
      <c r="CT31" s="667"/>
      <c r="CU31" s="667"/>
      <c r="CV31" s="667"/>
      <c r="CW31" s="667"/>
      <c r="CX31" s="667"/>
      <c r="CY31" s="668"/>
      <c r="CZ31" s="669">
        <v>0.2</v>
      </c>
      <c r="DA31" s="670"/>
      <c r="DB31" s="670"/>
      <c r="DC31" s="671"/>
      <c r="DD31" s="672">
        <v>286209</v>
      </c>
      <c r="DE31" s="667"/>
      <c r="DF31" s="667"/>
      <c r="DG31" s="667"/>
      <c r="DH31" s="667"/>
      <c r="DI31" s="667"/>
      <c r="DJ31" s="667"/>
      <c r="DK31" s="668"/>
      <c r="DL31" s="672">
        <v>286209</v>
      </c>
      <c r="DM31" s="667"/>
      <c r="DN31" s="667"/>
      <c r="DO31" s="667"/>
      <c r="DP31" s="667"/>
      <c r="DQ31" s="667"/>
      <c r="DR31" s="667"/>
      <c r="DS31" s="667"/>
      <c r="DT31" s="667"/>
      <c r="DU31" s="667"/>
      <c r="DV31" s="668"/>
      <c r="DW31" s="669">
        <v>0.4</v>
      </c>
      <c r="DX31" s="670"/>
      <c r="DY31" s="670"/>
      <c r="DZ31" s="670"/>
      <c r="EA31" s="670"/>
      <c r="EB31" s="670"/>
      <c r="EC31" s="707"/>
    </row>
    <row r="32" spans="2:133" ht="11.25" customHeight="1" x14ac:dyDescent="0.2">
      <c r="B32" s="647" t="s">
        <v>314</v>
      </c>
      <c r="C32" s="648"/>
      <c r="D32" s="648"/>
      <c r="E32" s="648"/>
      <c r="F32" s="648"/>
      <c r="G32" s="648"/>
      <c r="H32" s="648"/>
      <c r="I32" s="648"/>
      <c r="J32" s="648"/>
      <c r="K32" s="648"/>
      <c r="L32" s="648"/>
      <c r="M32" s="648"/>
      <c r="N32" s="648"/>
      <c r="O32" s="648"/>
      <c r="P32" s="648"/>
      <c r="Q32" s="649"/>
      <c r="R32" s="666">
        <v>35463896</v>
      </c>
      <c r="S32" s="676"/>
      <c r="T32" s="676"/>
      <c r="U32" s="676"/>
      <c r="V32" s="676"/>
      <c r="W32" s="676"/>
      <c r="X32" s="676"/>
      <c r="Y32" s="677"/>
      <c r="Z32" s="680">
        <v>21.6</v>
      </c>
      <c r="AA32" s="680"/>
      <c r="AB32" s="680"/>
      <c r="AC32" s="680"/>
      <c r="AD32" s="681" t="s">
        <v>128</v>
      </c>
      <c r="AE32" s="681"/>
      <c r="AF32" s="681"/>
      <c r="AG32" s="681"/>
      <c r="AH32" s="681"/>
      <c r="AI32" s="681"/>
      <c r="AJ32" s="681"/>
      <c r="AK32" s="681"/>
      <c r="AL32" s="669" t="s">
        <v>128</v>
      </c>
      <c r="AM32" s="678"/>
      <c r="AN32" s="678"/>
      <c r="AO32" s="682"/>
      <c r="AP32" s="734"/>
      <c r="AQ32" s="735"/>
      <c r="AR32" s="735"/>
      <c r="AS32" s="735"/>
      <c r="AT32" s="739"/>
      <c r="AU32" s="362" t="s">
        <v>315</v>
      </c>
      <c r="AV32" s="362"/>
      <c r="AW32" s="362"/>
      <c r="AX32" s="647" t="s">
        <v>316</v>
      </c>
      <c r="AY32" s="648"/>
      <c r="AZ32" s="648"/>
      <c r="BA32" s="648"/>
      <c r="BB32" s="648"/>
      <c r="BC32" s="648"/>
      <c r="BD32" s="648"/>
      <c r="BE32" s="648"/>
      <c r="BF32" s="649"/>
      <c r="BG32" s="741">
        <v>99</v>
      </c>
      <c r="BH32" s="667"/>
      <c r="BI32" s="667"/>
      <c r="BJ32" s="667"/>
      <c r="BK32" s="667"/>
      <c r="BL32" s="667"/>
      <c r="BM32" s="678">
        <v>96</v>
      </c>
      <c r="BN32" s="742"/>
      <c r="BO32" s="742"/>
      <c r="BP32" s="742"/>
      <c r="BQ32" s="690"/>
      <c r="BR32" s="741">
        <v>98.7</v>
      </c>
      <c r="BS32" s="667"/>
      <c r="BT32" s="667"/>
      <c r="BU32" s="667"/>
      <c r="BV32" s="667"/>
      <c r="BW32" s="667"/>
      <c r="BX32" s="678">
        <v>95.6</v>
      </c>
      <c r="BY32" s="742"/>
      <c r="BZ32" s="742"/>
      <c r="CA32" s="742"/>
      <c r="CB32" s="690"/>
      <c r="CD32" s="757"/>
      <c r="CE32" s="758"/>
      <c r="CF32" s="694" t="s">
        <v>317</v>
      </c>
      <c r="CG32" s="691"/>
      <c r="CH32" s="691"/>
      <c r="CI32" s="691"/>
      <c r="CJ32" s="691"/>
      <c r="CK32" s="691"/>
      <c r="CL32" s="691"/>
      <c r="CM32" s="691"/>
      <c r="CN32" s="691"/>
      <c r="CO32" s="691"/>
      <c r="CP32" s="691"/>
      <c r="CQ32" s="692"/>
      <c r="CR32" s="666" t="s">
        <v>128</v>
      </c>
      <c r="CS32" s="676"/>
      <c r="CT32" s="676"/>
      <c r="CU32" s="676"/>
      <c r="CV32" s="676"/>
      <c r="CW32" s="676"/>
      <c r="CX32" s="676"/>
      <c r="CY32" s="677"/>
      <c r="CZ32" s="669" t="s">
        <v>128</v>
      </c>
      <c r="DA32" s="670"/>
      <c r="DB32" s="670"/>
      <c r="DC32" s="671"/>
      <c r="DD32" s="672" t="s">
        <v>128</v>
      </c>
      <c r="DE32" s="676"/>
      <c r="DF32" s="676"/>
      <c r="DG32" s="676"/>
      <c r="DH32" s="676"/>
      <c r="DI32" s="676"/>
      <c r="DJ32" s="676"/>
      <c r="DK32" s="677"/>
      <c r="DL32" s="672" t="s">
        <v>128</v>
      </c>
      <c r="DM32" s="676"/>
      <c r="DN32" s="676"/>
      <c r="DO32" s="676"/>
      <c r="DP32" s="676"/>
      <c r="DQ32" s="676"/>
      <c r="DR32" s="676"/>
      <c r="DS32" s="676"/>
      <c r="DT32" s="676"/>
      <c r="DU32" s="676"/>
      <c r="DV32" s="677"/>
      <c r="DW32" s="669" t="s">
        <v>128</v>
      </c>
      <c r="DX32" s="670"/>
      <c r="DY32" s="670"/>
      <c r="DZ32" s="670"/>
      <c r="EA32" s="670"/>
      <c r="EB32" s="670"/>
      <c r="EC32" s="707"/>
    </row>
    <row r="33" spans="2:133" ht="11.25" customHeight="1" x14ac:dyDescent="0.2">
      <c r="B33" s="728" t="s">
        <v>318</v>
      </c>
      <c r="C33" s="729"/>
      <c r="D33" s="729"/>
      <c r="E33" s="729"/>
      <c r="F33" s="729"/>
      <c r="G33" s="729"/>
      <c r="H33" s="729"/>
      <c r="I33" s="729"/>
      <c r="J33" s="729"/>
      <c r="K33" s="729"/>
      <c r="L33" s="729"/>
      <c r="M33" s="729"/>
      <c r="N33" s="729"/>
      <c r="O33" s="729"/>
      <c r="P33" s="729"/>
      <c r="Q33" s="730"/>
      <c r="R33" s="666">
        <v>2944</v>
      </c>
      <c r="S33" s="676"/>
      <c r="T33" s="676"/>
      <c r="U33" s="676"/>
      <c r="V33" s="676"/>
      <c r="W33" s="676"/>
      <c r="X33" s="676"/>
      <c r="Y33" s="677"/>
      <c r="Z33" s="680">
        <v>0</v>
      </c>
      <c r="AA33" s="680"/>
      <c r="AB33" s="680"/>
      <c r="AC33" s="680"/>
      <c r="AD33" s="681">
        <v>2944</v>
      </c>
      <c r="AE33" s="681"/>
      <c r="AF33" s="681"/>
      <c r="AG33" s="681"/>
      <c r="AH33" s="681"/>
      <c r="AI33" s="681"/>
      <c r="AJ33" s="681"/>
      <c r="AK33" s="681"/>
      <c r="AL33" s="669">
        <v>0</v>
      </c>
      <c r="AM33" s="678"/>
      <c r="AN33" s="678"/>
      <c r="AO33" s="682"/>
      <c r="AP33" s="736"/>
      <c r="AQ33" s="737"/>
      <c r="AR33" s="737"/>
      <c r="AS33" s="737"/>
      <c r="AT33" s="740"/>
      <c r="AU33" s="360"/>
      <c r="AV33" s="360"/>
      <c r="AW33" s="360"/>
      <c r="AX33" s="650" t="s">
        <v>319</v>
      </c>
      <c r="AY33" s="651"/>
      <c r="AZ33" s="651"/>
      <c r="BA33" s="651"/>
      <c r="BB33" s="651"/>
      <c r="BC33" s="651"/>
      <c r="BD33" s="651"/>
      <c r="BE33" s="651"/>
      <c r="BF33" s="652"/>
      <c r="BG33" s="731">
        <v>99.3</v>
      </c>
      <c r="BH33" s="654"/>
      <c r="BI33" s="654"/>
      <c r="BJ33" s="654"/>
      <c r="BK33" s="654"/>
      <c r="BL33" s="654"/>
      <c r="BM33" s="698">
        <v>97.1</v>
      </c>
      <c r="BN33" s="654"/>
      <c r="BO33" s="654"/>
      <c r="BP33" s="654"/>
      <c r="BQ33" s="684"/>
      <c r="BR33" s="731">
        <v>98.4</v>
      </c>
      <c r="BS33" s="654"/>
      <c r="BT33" s="654"/>
      <c r="BU33" s="654"/>
      <c r="BV33" s="654"/>
      <c r="BW33" s="654"/>
      <c r="BX33" s="698">
        <v>96.3</v>
      </c>
      <c r="BY33" s="654"/>
      <c r="BZ33" s="654"/>
      <c r="CA33" s="654"/>
      <c r="CB33" s="684"/>
      <c r="CD33" s="694" t="s">
        <v>320</v>
      </c>
      <c r="CE33" s="691"/>
      <c r="CF33" s="691"/>
      <c r="CG33" s="691"/>
      <c r="CH33" s="691"/>
      <c r="CI33" s="691"/>
      <c r="CJ33" s="691"/>
      <c r="CK33" s="691"/>
      <c r="CL33" s="691"/>
      <c r="CM33" s="691"/>
      <c r="CN33" s="691"/>
      <c r="CO33" s="691"/>
      <c r="CP33" s="691"/>
      <c r="CQ33" s="692"/>
      <c r="CR33" s="666">
        <v>69593413</v>
      </c>
      <c r="CS33" s="667"/>
      <c r="CT33" s="667"/>
      <c r="CU33" s="667"/>
      <c r="CV33" s="667"/>
      <c r="CW33" s="667"/>
      <c r="CX33" s="667"/>
      <c r="CY33" s="668"/>
      <c r="CZ33" s="669">
        <v>44.7</v>
      </c>
      <c r="DA33" s="670"/>
      <c r="DB33" s="670"/>
      <c r="DC33" s="671"/>
      <c r="DD33" s="672">
        <v>54873675</v>
      </c>
      <c r="DE33" s="667"/>
      <c r="DF33" s="667"/>
      <c r="DG33" s="667"/>
      <c r="DH33" s="667"/>
      <c r="DI33" s="667"/>
      <c r="DJ33" s="667"/>
      <c r="DK33" s="668"/>
      <c r="DL33" s="672">
        <v>28849470</v>
      </c>
      <c r="DM33" s="667"/>
      <c r="DN33" s="667"/>
      <c r="DO33" s="667"/>
      <c r="DP33" s="667"/>
      <c r="DQ33" s="667"/>
      <c r="DR33" s="667"/>
      <c r="DS33" s="667"/>
      <c r="DT33" s="667"/>
      <c r="DU33" s="667"/>
      <c r="DV33" s="668"/>
      <c r="DW33" s="669">
        <v>38</v>
      </c>
      <c r="DX33" s="670"/>
      <c r="DY33" s="670"/>
      <c r="DZ33" s="670"/>
      <c r="EA33" s="670"/>
      <c r="EB33" s="670"/>
      <c r="EC33" s="707"/>
    </row>
    <row r="34" spans="2:133" ht="11.25" customHeight="1" x14ac:dyDescent="0.2">
      <c r="B34" s="647" t="s">
        <v>321</v>
      </c>
      <c r="C34" s="648"/>
      <c r="D34" s="648"/>
      <c r="E34" s="648"/>
      <c r="F34" s="648"/>
      <c r="G34" s="648"/>
      <c r="H34" s="648"/>
      <c r="I34" s="648"/>
      <c r="J34" s="648"/>
      <c r="K34" s="648"/>
      <c r="L34" s="648"/>
      <c r="M34" s="648"/>
      <c r="N34" s="648"/>
      <c r="O34" s="648"/>
      <c r="P34" s="648"/>
      <c r="Q34" s="649"/>
      <c r="R34" s="666">
        <v>15551608</v>
      </c>
      <c r="S34" s="676"/>
      <c r="T34" s="676"/>
      <c r="U34" s="676"/>
      <c r="V34" s="676"/>
      <c r="W34" s="676"/>
      <c r="X34" s="676"/>
      <c r="Y34" s="677"/>
      <c r="Z34" s="680">
        <v>9.5</v>
      </c>
      <c r="AA34" s="680"/>
      <c r="AB34" s="680"/>
      <c r="AC34" s="680"/>
      <c r="AD34" s="681" t="s">
        <v>128</v>
      </c>
      <c r="AE34" s="681"/>
      <c r="AF34" s="681"/>
      <c r="AG34" s="681"/>
      <c r="AH34" s="681"/>
      <c r="AI34" s="681"/>
      <c r="AJ34" s="681"/>
      <c r="AK34" s="681"/>
      <c r="AL34" s="669" t="s">
        <v>128</v>
      </c>
      <c r="AM34" s="678"/>
      <c r="AN34" s="678"/>
      <c r="AO34" s="68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4" t="s">
        <v>322</v>
      </c>
      <c r="CE34" s="691"/>
      <c r="CF34" s="691"/>
      <c r="CG34" s="691"/>
      <c r="CH34" s="691"/>
      <c r="CI34" s="691"/>
      <c r="CJ34" s="691"/>
      <c r="CK34" s="691"/>
      <c r="CL34" s="691"/>
      <c r="CM34" s="691"/>
      <c r="CN34" s="691"/>
      <c r="CO34" s="691"/>
      <c r="CP34" s="691"/>
      <c r="CQ34" s="692"/>
      <c r="CR34" s="666">
        <v>23307796</v>
      </c>
      <c r="CS34" s="676"/>
      <c r="CT34" s="676"/>
      <c r="CU34" s="676"/>
      <c r="CV34" s="676"/>
      <c r="CW34" s="676"/>
      <c r="CX34" s="676"/>
      <c r="CY34" s="677"/>
      <c r="CZ34" s="669">
        <v>15</v>
      </c>
      <c r="DA34" s="670"/>
      <c r="DB34" s="670"/>
      <c r="DC34" s="671"/>
      <c r="DD34" s="672">
        <v>16664461</v>
      </c>
      <c r="DE34" s="676"/>
      <c r="DF34" s="676"/>
      <c r="DG34" s="676"/>
      <c r="DH34" s="676"/>
      <c r="DI34" s="676"/>
      <c r="DJ34" s="676"/>
      <c r="DK34" s="677"/>
      <c r="DL34" s="672">
        <v>11678350</v>
      </c>
      <c r="DM34" s="676"/>
      <c r="DN34" s="676"/>
      <c r="DO34" s="676"/>
      <c r="DP34" s="676"/>
      <c r="DQ34" s="676"/>
      <c r="DR34" s="676"/>
      <c r="DS34" s="676"/>
      <c r="DT34" s="676"/>
      <c r="DU34" s="676"/>
      <c r="DV34" s="677"/>
      <c r="DW34" s="669">
        <v>15.4</v>
      </c>
      <c r="DX34" s="670"/>
      <c r="DY34" s="670"/>
      <c r="DZ34" s="670"/>
      <c r="EA34" s="670"/>
      <c r="EB34" s="670"/>
      <c r="EC34" s="707"/>
    </row>
    <row r="35" spans="2:133" ht="11.25" customHeight="1" x14ac:dyDescent="0.2">
      <c r="B35" s="647" t="s">
        <v>323</v>
      </c>
      <c r="C35" s="648"/>
      <c r="D35" s="648"/>
      <c r="E35" s="648"/>
      <c r="F35" s="648"/>
      <c r="G35" s="648"/>
      <c r="H35" s="648"/>
      <c r="I35" s="648"/>
      <c r="J35" s="648"/>
      <c r="K35" s="648"/>
      <c r="L35" s="648"/>
      <c r="M35" s="648"/>
      <c r="N35" s="648"/>
      <c r="O35" s="648"/>
      <c r="P35" s="648"/>
      <c r="Q35" s="649"/>
      <c r="R35" s="666">
        <v>143199</v>
      </c>
      <c r="S35" s="676"/>
      <c r="T35" s="676"/>
      <c r="U35" s="676"/>
      <c r="V35" s="676"/>
      <c r="W35" s="676"/>
      <c r="X35" s="676"/>
      <c r="Y35" s="677"/>
      <c r="Z35" s="680">
        <v>0.1</v>
      </c>
      <c r="AA35" s="680"/>
      <c r="AB35" s="680"/>
      <c r="AC35" s="680"/>
      <c r="AD35" s="681" t="s">
        <v>128</v>
      </c>
      <c r="AE35" s="681"/>
      <c r="AF35" s="681"/>
      <c r="AG35" s="681"/>
      <c r="AH35" s="681"/>
      <c r="AI35" s="681"/>
      <c r="AJ35" s="681"/>
      <c r="AK35" s="681"/>
      <c r="AL35" s="669" t="s">
        <v>128</v>
      </c>
      <c r="AM35" s="678"/>
      <c r="AN35" s="678"/>
      <c r="AO35" s="682"/>
      <c r="AP35" s="218"/>
      <c r="AQ35" s="725" t="s">
        <v>324</v>
      </c>
      <c r="AR35" s="726"/>
      <c r="AS35" s="726"/>
      <c r="AT35" s="726"/>
      <c r="AU35" s="726"/>
      <c r="AV35" s="726"/>
      <c r="AW35" s="726"/>
      <c r="AX35" s="726"/>
      <c r="AY35" s="726"/>
      <c r="AZ35" s="726"/>
      <c r="BA35" s="726"/>
      <c r="BB35" s="726"/>
      <c r="BC35" s="726"/>
      <c r="BD35" s="726"/>
      <c r="BE35" s="726"/>
      <c r="BF35" s="727"/>
      <c r="BG35" s="725" t="s">
        <v>325</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694" t="s">
        <v>326</v>
      </c>
      <c r="CE35" s="691"/>
      <c r="CF35" s="691"/>
      <c r="CG35" s="691"/>
      <c r="CH35" s="691"/>
      <c r="CI35" s="691"/>
      <c r="CJ35" s="691"/>
      <c r="CK35" s="691"/>
      <c r="CL35" s="691"/>
      <c r="CM35" s="691"/>
      <c r="CN35" s="691"/>
      <c r="CO35" s="691"/>
      <c r="CP35" s="691"/>
      <c r="CQ35" s="692"/>
      <c r="CR35" s="666">
        <v>2714335</v>
      </c>
      <c r="CS35" s="667"/>
      <c r="CT35" s="667"/>
      <c r="CU35" s="667"/>
      <c r="CV35" s="667"/>
      <c r="CW35" s="667"/>
      <c r="CX35" s="667"/>
      <c r="CY35" s="668"/>
      <c r="CZ35" s="669">
        <v>1.7</v>
      </c>
      <c r="DA35" s="670"/>
      <c r="DB35" s="670"/>
      <c r="DC35" s="671"/>
      <c r="DD35" s="672">
        <v>1983083</v>
      </c>
      <c r="DE35" s="667"/>
      <c r="DF35" s="667"/>
      <c r="DG35" s="667"/>
      <c r="DH35" s="667"/>
      <c r="DI35" s="667"/>
      <c r="DJ35" s="667"/>
      <c r="DK35" s="668"/>
      <c r="DL35" s="672">
        <v>1966521</v>
      </c>
      <c r="DM35" s="667"/>
      <c r="DN35" s="667"/>
      <c r="DO35" s="667"/>
      <c r="DP35" s="667"/>
      <c r="DQ35" s="667"/>
      <c r="DR35" s="667"/>
      <c r="DS35" s="667"/>
      <c r="DT35" s="667"/>
      <c r="DU35" s="667"/>
      <c r="DV35" s="668"/>
      <c r="DW35" s="669">
        <v>2.6</v>
      </c>
      <c r="DX35" s="670"/>
      <c r="DY35" s="670"/>
      <c r="DZ35" s="670"/>
      <c r="EA35" s="670"/>
      <c r="EB35" s="670"/>
      <c r="EC35" s="707"/>
    </row>
    <row r="36" spans="2:133" ht="11.25" customHeight="1" x14ac:dyDescent="0.2">
      <c r="B36" s="647" t="s">
        <v>327</v>
      </c>
      <c r="C36" s="648"/>
      <c r="D36" s="648"/>
      <c r="E36" s="648"/>
      <c r="F36" s="648"/>
      <c r="G36" s="648"/>
      <c r="H36" s="648"/>
      <c r="I36" s="648"/>
      <c r="J36" s="648"/>
      <c r="K36" s="648"/>
      <c r="L36" s="648"/>
      <c r="M36" s="648"/>
      <c r="N36" s="648"/>
      <c r="O36" s="648"/>
      <c r="P36" s="648"/>
      <c r="Q36" s="649"/>
      <c r="R36" s="666">
        <v>398895</v>
      </c>
      <c r="S36" s="676"/>
      <c r="T36" s="676"/>
      <c r="U36" s="676"/>
      <c r="V36" s="676"/>
      <c r="W36" s="676"/>
      <c r="X36" s="676"/>
      <c r="Y36" s="677"/>
      <c r="Z36" s="680">
        <v>0.2</v>
      </c>
      <c r="AA36" s="680"/>
      <c r="AB36" s="680"/>
      <c r="AC36" s="680"/>
      <c r="AD36" s="681" t="s">
        <v>128</v>
      </c>
      <c r="AE36" s="681"/>
      <c r="AF36" s="681"/>
      <c r="AG36" s="681"/>
      <c r="AH36" s="681"/>
      <c r="AI36" s="681"/>
      <c r="AJ36" s="681"/>
      <c r="AK36" s="681"/>
      <c r="AL36" s="669" t="s">
        <v>128</v>
      </c>
      <c r="AM36" s="678"/>
      <c r="AN36" s="678"/>
      <c r="AO36" s="682"/>
      <c r="AP36" s="218"/>
      <c r="AQ36" s="716" t="s">
        <v>328</v>
      </c>
      <c r="AR36" s="717"/>
      <c r="AS36" s="717"/>
      <c r="AT36" s="717"/>
      <c r="AU36" s="717"/>
      <c r="AV36" s="717"/>
      <c r="AW36" s="717"/>
      <c r="AX36" s="717"/>
      <c r="AY36" s="718"/>
      <c r="AZ36" s="719">
        <v>16869382</v>
      </c>
      <c r="BA36" s="720"/>
      <c r="BB36" s="720"/>
      <c r="BC36" s="720"/>
      <c r="BD36" s="720"/>
      <c r="BE36" s="720"/>
      <c r="BF36" s="721"/>
      <c r="BG36" s="722" t="s">
        <v>329</v>
      </c>
      <c r="BH36" s="723"/>
      <c r="BI36" s="723"/>
      <c r="BJ36" s="723"/>
      <c r="BK36" s="723"/>
      <c r="BL36" s="723"/>
      <c r="BM36" s="723"/>
      <c r="BN36" s="723"/>
      <c r="BO36" s="723"/>
      <c r="BP36" s="723"/>
      <c r="BQ36" s="723"/>
      <c r="BR36" s="723"/>
      <c r="BS36" s="723"/>
      <c r="BT36" s="723"/>
      <c r="BU36" s="724"/>
      <c r="BV36" s="719">
        <v>801726</v>
      </c>
      <c r="BW36" s="720"/>
      <c r="BX36" s="720"/>
      <c r="BY36" s="720"/>
      <c r="BZ36" s="720"/>
      <c r="CA36" s="720"/>
      <c r="CB36" s="721"/>
      <c r="CD36" s="694" t="s">
        <v>330</v>
      </c>
      <c r="CE36" s="691"/>
      <c r="CF36" s="691"/>
      <c r="CG36" s="691"/>
      <c r="CH36" s="691"/>
      <c r="CI36" s="691"/>
      <c r="CJ36" s="691"/>
      <c r="CK36" s="691"/>
      <c r="CL36" s="691"/>
      <c r="CM36" s="691"/>
      <c r="CN36" s="691"/>
      <c r="CO36" s="691"/>
      <c r="CP36" s="691"/>
      <c r="CQ36" s="692"/>
      <c r="CR36" s="666">
        <v>14832519</v>
      </c>
      <c r="CS36" s="676"/>
      <c r="CT36" s="676"/>
      <c r="CU36" s="676"/>
      <c r="CV36" s="676"/>
      <c r="CW36" s="676"/>
      <c r="CX36" s="676"/>
      <c r="CY36" s="677"/>
      <c r="CZ36" s="669">
        <v>9.5</v>
      </c>
      <c r="DA36" s="670"/>
      <c r="DB36" s="670"/>
      <c r="DC36" s="671"/>
      <c r="DD36" s="672">
        <v>13413265</v>
      </c>
      <c r="DE36" s="676"/>
      <c r="DF36" s="676"/>
      <c r="DG36" s="676"/>
      <c r="DH36" s="676"/>
      <c r="DI36" s="676"/>
      <c r="DJ36" s="676"/>
      <c r="DK36" s="677"/>
      <c r="DL36" s="672">
        <v>7121780</v>
      </c>
      <c r="DM36" s="676"/>
      <c r="DN36" s="676"/>
      <c r="DO36" s="676"/>
      <c r="DP36" s="676"/>
      <c r="DQ36" s="676"/>
      <c r="DR36" s="676"/>
      <c r="DS36" s="676"/>
      <c r="DT36" s="676"/>
      <c r="DU36" s="676"/>
      <c r="DV36" s="677"/>
      <c r="DW36" s="669">
        <v>9.4</v>
      </c>
      <c r="DX36" s="670"/>
      <c r="DY36" s="670"/>
      <c r="DZ36" s="670"/>
      <c r="EA36" s="670"/>
      <c r="EB36" s="670"/>
      <c r="EC36" s="707"/>
    </row>
    <row r="37" spans="2:133" ht="11.25" customHeight="1" x14ac:dyDescent="0.2">
      <c r="B37" s="647" t="s">
        <v>331</v>
      </c>
      <c r="C37" s="648"/>
      <c r="D37" s="648"/>
      <c r="E37" s="648"/>
      <c r="F37" s="648"/>
      <c r="G37" s="648"/>
      <c r="H37" s="648"/>
      <c r="I37" s="648"/>
      <c r="J37" s="648"/>
      <c r="K37" s="648"/>
      <c r="L37" s="648"/>
      <c r="M37" s="648"/>
      <c r="N37" s="648"/>
      <c r="O37" s="648"/>
      <c r="P37" s="648"/>
      <c r="Q37" s="649"/>
      <c r="R37" s="666">
        <v>6339861</v>
      </c>
      <c r="S37" s="676"/>
      <c r="T37" s="676"/>
      <c r="U37" s="676"/>
      <c r="V37" s="676"/>
      <c r="W37" s="676"/>
      <c r="X37" s="676"/>
      <c r="Y37" s="677"/>
      <c r="Z37" s="680">
        <v>3.9</v>
      </c>
      <c r="AA37" s="680"/>
      <c r="AB37" s="680"/>
      <c r="AC37" s="680"/>
      <c r="AD37" s="681" t="s">
        <v>128</v>
      </c>
      <c r="AE37" s="681"/>
      <c r="AF37" s="681"/>
      <c r="AG37" s="681"/>
      <c r="AH37" s="681"/>
      <c r="AI37" s="681"/>
      <c r="AJ37" s="681"/>
      <c r="AK37" s="681"/>
      <c r="AL37" s="669" t="s">
        <v>128</v>
      </c>
      <c r="AM37" s="678"/>
      <c r="AN37" s="678"/>
      <c r="AO37" s="682"/>
      <c r="AQ37" s="687" t="s">
        <v>332</v>
      </c>
      <c r="AR37" s="688"/>
      <c r="AS37" s="688"/>
      <c r="AT37" s="688"/>
      <c r="AU37" s="688"/>
      <c r="AV37" s="688"/>
      <c r="AW37" s="688"/>
      <c r="AX37" s="688"/>
      <c r="AY37" s="689"/>
      <c r="AZ37" s="666">
        <v>5615711</v>
      </c>
      <c r="BA37" s="676"/>
      <c r="BB37" s="676"/>
      <c r="BC37" s="676"/>
      <c r="BD37" s="667"/>
      <c r="BE37" s="667"/>
      <c r="BF37" s="690"/>
      <c r="BG37" s="694" t="s">
        <v>333</v>
      </c>
      <c r="BH37" s="691"/>
      <c r="BI37" s="691"/>
      <c r="BJ37" s="691"/>
      <c r="BK37" s="691"/>
      <c r="BL37" s="691"/>
      <c r="BM37" s="691"/>
      <c r="BN37" s="691"/>
      <c r="BO37" s="691"/>
      <c r="BP37" s="691"/>
      <c r="BQ37" s="691"/>
      <c r="BR37" s="691"/>
      <c r="BS37" s="691"/>
      <c r="BT37" s="691"/>
      <c r="BU37" s="692"/>
      <c r="BV37" s="666">
        <v>494934</v>
      </c>
      <c r="BW37" s="676"/>
      <c r="BX37" s="676"/>
      <c r="BY37" s="676"/>
      <c r="BZ37" s="676"/>
      <c r="CA37" s="676"/>
      <c r="CB37" s="693"/>
      <c r="CD37" s="694" t="s">
        <v>334</v>
      </c>
      <c r="CE37" s="691"/>
      <c r="CF37" s="691"/>
      <c r="CG37" s="691"/>
      <c r="CH37" s="691"/>
      <c r="CI37" s="691"/>
      <c r="CJ37" s="691"/>
      <c r="CK37" s="691"/>
      <c r="CL37" s="691"/>
      <c r="CM37" s="691"/>
      <c r="CN37" s="691"/>
      <c r="CO37" s="691"/>
      <c r="CP37" s="691"/>
      <c r="CQ37" s="692"/>
      <c r="CR37" s="666">
        <v>3120243</v>
      </c>
      <c r="CS37" s="667"/>
      <c r="CT37" s="667"/>
      <c r="CU37" s="667"/>
      <c r="CV37" s="667"/>
      <c r="CW37" s="667"/>
      <c r="CX37" s="667"/>
      <c r="CY37" s="668"/>
      <c r="CZ37" s="669">
        <v>2</v>
      </c>
      <c r="DA37" s="670"/>
      <c r="DB37" s="670"/>
      <c r="DC37" s="671"/>
      <c r="DD37" s="672">
        <v>3120243</v>
      </c>
      <c r="DE37" s="667"/>
      <c r="DF37" s="667"/>
      <c r="DG37" s="667"/>
      <c r="DH37" s="667"/>
      <c r="DI37" s="667"/>
      <c r="DJ37" s="667"/>
      <c r="DK37" s="668"/>
      <c r="DL37" s="672">
        <v>2798096</v>
      </c>
      <c r="DM37" s="667"/>
      <c r="DN37" s="667"/>
      <c r="DO37" s="667"/>
      <c r="DP37" s="667"/>
      <c r="DQ37" s="667"/>
      <c r="DR37" s="667"/>
      <c r="DS37" s="667"/>
      <c r="DT37" s="667"/>
      <c r="DU37" s="667"/>
      <c r="DV37" s="668"/>
      <c r="DW37" s="669">
        <v>3.7</v>
      </c>
      <c r="DX37" s="670"/>
      <c r="DY37" s="670"/>
      <c r="DZ37" s="670"/>
      <c r="EA37" s="670"/>
      <c r="EB37" s="670"/>
      <c r="EC37" s="707"/>
    </row>
    <row r="38" spans="2:133" ht="11.25" customHeight="1" x14ac:dyDescent="0.2">
      <c r="B38" s="647" t="s">
        <v>335</v>
      </c>
      <c r="C38" s="648"/>
      <c r="D38" s="648"/>
      <c r="E38" s="648"/>
      <c r="F38" s="648"/>
      <c r="G38" s="648"/>
      <c r="H38" s="648"/>
      <c r="I38" s="648"/>
      <c r="J38" s="648"/>
      <c r="K38" s="648"/>
      <c r="L38" s="648"/>
      <c r="M38" s="648"/>
      <c r="N38" s="648"/>
      <c r="O38" s="648"/>
      <c r="P38" s="648"/>
      <c r="Q38" s="649"/>
      <c r="R38" s="666">
        <v>7713885</v>
      </c>
      <c r="S38" s="676"/>
      <c r="T38" s="676"/>
      <c r="U38" s="676"/>
      <c r="V38" s="676"/>
      <c r="W38" s="676"/>
      <c r="X38" s="676"/>
      <c r="Y38" s="677"/>
      <c r="Z38" s="680">
        <v>4.7</v>
      </c>
      <c r="AA38" s="680"/>
      <c r="AB38" s="680"/>
      <c r="AC38" s="680"/>
      <c r="AD38" s="681" t="s">
        <v>128</v>
      </c>
      <c r="AE38" s="681"/>
      <c r="AF38" s="681"/>
      <c r="AG38" s="681"/>
      <c r="AH38" s="681"/>
      <c r="AI38" s="681"/>
      <c r="AJ38" s="681"/>
      <c r="AK38" s="681"/>
      <c r="AL38" s="669" t="s">
        <v>128</v>
      </c>
      <c r="AM38" s="678"/>
      <c r="AN38" s="678"/>
      <c r="AO38" s="682"/>
      <c r="AQ38" s="687" t="s">
        <v>336</v>
      </c>
      <c r="AR38" s="688"/>
      <c r="AS38" s="688"/>
      <c r="AT38" s="688"/>
      <c r="AU38" s="688"/>
      <c r="AV38" s="688"/>
      <c r="AW38" s="688"/>
      <c r="AX38" s="688"/>
      <c r="AY38" s="689"/>
      <c r="AZ38" s="666">
        <v>489641</v>
      </c>
      <c r="BA38" s="676"/>
      <c r="BB38" s="676"/>
      <c r="BC38" s="676"/>
      <c r="BD38" s="667"/>
      <c r="BE38" s="667"/>
      <c r="BF38" s="690"/>
      <c r="BG38" s="694" t="s">
        <v>337</v>
      </c>
      <c r="BH38" s="691"/>
      <c r="BI38" s="691"/>
      <c r="BJ38" s="691"/>
      <c r="BK38" s="691"/>
      <c r="BL38" s="691"/>
      <c r="BM38" s="691"/>
      <c r="BN38" s="691"/>
      <c r="BO38" s="691"/>
      <c r="BP38" s="691"/>
      <c r="BQ38" s="691"/>
      <c r="BR38" s="691"/>
      <c r="BS38" s="691"/>
      <c r="BT38" s="691"/>
      <c r="BU38" s="692"/>
      <c r="BV38" s="666">
        <v>41151</v>
      </c>
      <c r="BW38" s="676"/>
      <c r="BX38" s="676"/>
      <c r="BY38" s="676"/>
      <c r="BZ38" s="676"/>
      <c r="CA38" s="676"/>
      <c r="CB38" s="693"/>
      <c r="CD38" s="694" t="s">
        <v>338</v>
      </c>
      <c r="CE38" s="691"/>
      <c r="CF38" s="691"/>
      <c r="CG38" s="691"/>
      <c r="CH38" s="691"/>
      <c r="CI38" s="691"/>
      <c r="CJ38" s="691"/>
      <c r="CK38" s="691"/>
      <c r="CL38" s="691"/>
      <c r="CM38" s="691"/>
      <c r="CN38" s="691"/>
      <c r="CO38" s="691"/>
      <c r="CP38" s="691"/>
      <c r="CQ38" s="692"/>
      <c r="CR38" s="666">
        <v>11194419</v>
      </c>
      <c r="CS38" s="676"/>
      <c r="CT38" s="676"/>
      <c r="CU38" s="676"/>
      <c r="CV38" s="676"/>
      <c r="CW38" s="676"/>
      <c r="CX38" s="676"/>
      <c r="CY38" s="677"/>
      <c r="CZ38" s="669">
        <v>7.2</v>
      </c>
      <c r="DA38" s="670"/>
      <c r="DB38" s="670"/>
      <c r="DC38" s="671"/>
      <c r="DD38" s="672">
        <v>9248413</v>
      </c>
      <c r="DE38" s="676"/>
      <c r="DF38" s="676"/>
      <c r="DG38" s="676"/>
      <c r="DH38" s="676"/>
      <c r="DI38" s="676"/>
      <c r="DJ38" s="676"/>
      <c r="DK38" s="677"/>
      <c r="DL38" s="672">
        <v>8082819</v>
      </c>
      <c r="DM38" s="676"/>
      <c r="DN38" s="676"/>
      <c r="DO38" s="676"/>
      <c r="DP38" s="676"/>
      <c r="DQ38" s="676"/>
      <c r="DR38" s="676"/>
      <c r="DS38" s="676"/>
      <c r="DT38" s="676"/>
      <c r="DU38" s="676"/>
      <c r="DV38" s="677"/>
      <c r="DW38" s="669">
        <v>10.6</v>
      </c>
      <c r="DX38" s="670"/>
      <c r="DY38" s="670"/>
      <c r="DZ38" s="670"/>
      <c r="EA38" s="670"/>
      <c r="EB38" s="670"/>
      <c r="EC38" s="707"/>
    </row>
    <row r="39" spans="2:133" ht="11.25" customHeight="1" x14ac:dyDescent="0.2">
      <c r="B39" s="647" t="s">
        <v>339</v>
      </c>
      <c r="C39" s="648"/>
      <c r="D39" s="648"/>
      <c r="E39" s="648"/>
      <c r="F39" s="648"/>
      <c r="G39" s="648"/>
      <c r="H39" s="648"/>
      <c r="I39" s="648"/>
      <c r="J39" s="648"/>
      <c r="K39" s="648"/>
      <c r="L39" s="648"/>
      <c r="M39" s="648"/>
      <c r="N39" s="648"/>
      <c r="O39" s="648"/>
      <c r="P39" s="648"/>
      <c r="Q39" s="649"/>
      <c r="R39" s="666">
        <v>4903661</v>
      </c>
      <c r="S39" s="676"/>
      <c r="T39" s="676"/>
      <c r="U39" s="676"/>
      <c r="V39" s="676"/>
      <c r="W39" s="676"/>
      <c r="X39" s="676"/>
      <c r="Y39" s="677"/>
      <c r="Z39" s="680">
        <v>3</v>
      </c>
      <c r="AA39" s="680"/>
      <c r="AB39" s="680"/>
      <c r="AC39" s="680"/>
      <c r="AD39" s="681">
        <v>19614</v>
      </c>
      <c r="AE39" s="681"/>
      <c r="AF39" s="681"/>
      <c r="AG39" s="681"/>
      <c r="AH39" s="681"/>
      <c r="AI39" s="681"/>
      <c r="AJ39" s="681"/>
      <c r="AK39" s="681"/>
      <c r="AL39" s="669">
        <v>0</v>
      </c>
      <c r="AM39" s="678"/>
      <c r="AN39" s="678"/>
      <c r="AO39" s="682"/>
      <c r="AQ39" s="687" t="s">
        <v>340</v>
      </c>
      <c r="AR39" s="688"/>
      <c r="AS39" s="688"/>
      <c r="AT39" s="688"/>
      <c r="AU39" s="688"/>
      <c r="AV39" s="688"/>
      <c r="AW39" s="688"/>
      <c r="AX39" s="688"/>
      <c r="AY39" s="689"/>
      <c r="AZ39" s="666">
        <v>366221</v>
      </c>
      <c r="BA39" s="676"/>
      <c r="BB39" s="676"/>
      <c r="BC39" s="676"/>
      <c r="BD39" s="667"/>
      <c r="BE39" s="667"/>
      <c r="BF39" s="690"/>
      <c r="BG39" s="694" t="s">
        <v>341</v>
      </c>
      <c r="BH39" s="691"/>
      <c r="BI39" s="691"/>
      <c r="BJ39" s="691"/>
      <c r="BK39" s="691"/>
      <c r="BL39" s="691"/>
      <c r="BM39" s="691"/>
      <c r="BN39" s="691"/>
      <c r="BO39" s="691"/>
      <c r="BP39" s="691"/>
      <c r="BQ39" s="691"/>
      <c r="BR39" s="691"/>
      <c r="BS39" s="691"/>
      <c r="BT39" s="691"/>
      <c r="BU39" s="692"/>
      <c r="BV39" s="666">
        <v>62475</v>
      </c>
      <c r="BW39" s="676"/>
      <c r="BX39" s="676"/>
      <c r="BY39" s="676"/>
      <c r="BZ39" s="676"/>
      <c r="CA39" s="676"/>
      <c r="CB39" s="693"/>
      <c r="CD39" s="694" t="s">
        <v>342</v>
      </c>
      <c r="CE39" s="691"/>
      <c r="CF39" s="691"/>
      <c r="CG39" s="691"/>
      <c r="CH39" s="691"/>
      <c r="CI39" s="691"/>
      <c r="CJ39" s="691"/>
      <c r="CK39" s="691"/>
      <c r="CL39" s="691"/>
      <c r="CM39" s="691"/>
      <c r="CN39" s="691"/>
      <c r="CO39" s="691"/>
      <c r="CP39" s="691"/>
      <c r="CQ39" s="692"/>
      <c r="CR39" s="666">
        <v>11898702</v>
      </c>
      <c r="CS39" s="667"/>
      <c r="CT39" s="667"/>
      <c r="CU39" s="667"/>
      <c r="CV39" s="667"/>
      <c r="CW39" s="667"/>
      <c r="CX39" s="667"/>
      <c r="CY39" s="668"/>
      <c r="CZ39" s="669">
        <v>7.6</v>
      </c>
      <c r="DA39" s="670"/>
      <c r="DB39" s="670"/>
      <c r="DC39" s="671"/>
      <c r="DD39" s="672">
        <v>11564649</v>
      </c>
      <c r="DE39" s="667"/>
      <c r="DF39" s="667"/>
      <c r="DG39" s="667"/>
      <c r="DH39" s="667"/>
      <c r="DI39" s="667"/>
      <c r="DJ39" s="667"/>
      <c r="DK39" s="668"/>
      <c r="DL39" s="672" t="s">
        <v>128</v>
      </c>
      <c r="DM39" s="667"/>
      <c r="DN39" s="667"/>
      <c r="DO39" s="667"/>
      <c r="DP39" s="667"/>
      <c r="DQ39" s="667"/>
      <c r="DR39" s="667"/>
      <c r="DS39" s="667"/>
      <c r="DT39" s="667"/>
      <c r="DU39" s="667"/>
      <c r="DV39" s="668"/>
      <c r="DW39" s="669" t="s">
        <v>128</v>
      </c>
      <c r="DX39" s="670"/>
      <c r="DY39" s="670"/>
      <c r="DZ39" s="670"/>
      <c r="EA39" s="670"/>
      <c r="EB39" s="670"/>
      <c r="EC39" s="707"/>
    </row>
    <row r="40" spans="2:133" ht="11.25" customHeight="1" x14ac:dyDescent="0.2">
      <c r="B40" s="647" t="s">
        <v>343</v>
      </c>
      <c r="C40" s="648"/>
      <c r="D40" s="648"/>
      <c r="E40" s="648"/>
      <c r="F40" s="648"/>
      <c r="G40" s="648"/>
      <c r="H40" s="648"/>
      <c r="I40" s="648"/>
      <c r="J40" s="648"/>
      <c r="K40" s="648"/>
      <c r="L40" s="648"/>
      <c r="M40" s="648"/>
      <c r="N40" s="648"/>
      <c r="O40" s="648"/>
      <c r="P40" s="648"/>
      <c r="Q40" s="649"/>
      <c r="R40" s="666">
        <v>13751927</v>
      </c>
      <c r="S40" s="676"/>
      <c r="T40" s="676"/>
      <c r="U40" s="676"/>
      <c r="V40" s="676"/>
      <c r="W40" s="676"/>
      <c r="X40" s="676"/>
      <c r="Y40" s="677"/>
      <c r="Z40" s="680">
        <v>8.4</v>
      </c>
      <c r="AA40" s="680"/>
      <c r="AB40" s="680"/>
      <c r="AC40" s="680"/>
      <c r="AD40" s="681" t="s">
        <v>128</v>
      </c>
      <c r="AE40" s="681"/>
      <c r="AF40" s="681"/>
      <c r="AG40" s="681"/>
      <c r="AH40" s="681"/>
      <c r="AI40" s="681"/>
      <c r="AJ40" s="681"/>
      <c r="AK40" s="681"/>
      <c r="AL40" s="669" t="s">
        <v>128</v>
      </c>
      <c r="AM40" s="678"/>
      <c r="AN40" s="678"/>
      <c r="AO40" s="682"/>
      <c r="AQ40" s="687" t="s">
        <v>344</v>
      </c>
      <c r="AR40" s="688"/>
      <c r="AS40" s="688"/>
      <c r="AT40" s="688"/>
      <c r="AU40" s="688"/>
      <c r="AV40" s="688"/>
      <c r="AW40" s="688"/>
      <c r="AX40" s="688"/>
      <c r="AY40" s="689"/>
      <c r="AZ40" s="666">
        <v>187406</v>
      </c>
      <c r="BA40" s="676"/>
      <c r="BB40" s="676"/>
      <c r="BC40" s="676"/>
      <c r="BD40" s="667"/>
      <c r="BE40" s="667"/>
      <c r="BF40" s="690"/>
      <c r="BG40" s="708" t="s">
        <v>345</v>
      </c>
      <c r="BH40" s="709"/>
      <c r="BI40" s="709"/>
      <c r="BJ40" s="709"/>
      <c r="BK40" s="709"/>
      <c r="BL40" s="364"/>
      <c r="BM40" s="691" t="s">
        <v>346</v>
      </c>
      <c r="BN40" s="691"/>
      <c r="BO40" s="691"/>
      <c r="BP40" s="691"/>
      <c r="BQ40" s="691"/>
      <c r="BR40" s="691"/>
      <c r="BS40" s="691"/>
      <c r="BT40" s="691"/>
      <c r="BU40" s="692"/>
      <c r="BV40" s="666">
        <v>88</v>
      </c>
      <c r="BW40" s="676"/>
      <c r="BX40" s="676"/>
      <c r="BY40" s="676"/>
      <c r="BZ40" s="676"/>
      <c r="CA40" s="676"/>
      <c r="CB40" s="693"/>
      <c r="CD40" s="694" t="s">
        <v>347</v>
      </c>
      <c r="CE40" s="691"/>
      <c r="CF40" s="691"/>
      <c r="CG40" s="691"/>
      <c r="CH40" s="691"/>
      <c r="CI40" s="691"/>
      <c r="CJ40" s="691"/>
      <c r="CK40" s="691"/>
      <c r="CL40" s="691"/>
      <c r="CM40" s="691"/>
      <c r="CN40" s="691"/>
      <c r="CO40" s="691"/>
      <c r="CP40" s="691"/>
      <c r="CQ40" s="692"/>
      <c r="CR40" s="666">
        <v>5645642</v>
      </c>
      <c r="CS40" s="676"/>
      <c r="CT40" s="676"/>
      <c r="CU40" s="676"/>
      <c r="CV40" s="676"/>
      <c r="CW40" s="676"/>
      <c r="CX40" s="676"/>
      <c r="CY40" s="677"/>
      <c r="CZ40" s="669">
        <v>3.6</v>
      </c>
      <c r="DA40" s="670"/>
      <c r="DB40" s="670"/>
      <c r="DC40" s="671"/>
      <c r="DD40" s="672">
        <v>1999804</v>
      </c>
      <c r="DE40" s="676"/>
      <c r="DF40" s="676"/>
      <c r="DG40" s="676"/>
      <c r="DH40" s="676"/>
      <c r="DI40" s="676"/>
      <c r="DJ40" s="676"/>
      <c r="DK40" s="677"/>
      <c r="DL40" s="672" t="s">
        <v>128</v>
      </c>
      <c r="DM40" s="676"/>
      <c r="DN40" s="676"/>
      <c r="DO40" s="676"/>
      <c r="DP40" s="676"/>
      <c r="DQ40" s="676"/>
      <c r="DR40" s="676"/>
      <c r="DS40" s="676"/>
      <c r="DT40" s="676"/>
      <c r="DU40" s="676"/>
      <c r="DV40" s="677"/>
      <c r="DW40" s="669" t="s">
        <v>128</v>
      </c>
      <c r="DX40" s="670"/>
      <c r="DY40" s="670"/>
      <c r="DZ40" s="670"/>
      <c r="EA40" s="670"/>
      <c r="EB40" s="670"/>
      <c r="EC40" s="707"/>
    </row>
    <row r="41" spans="2:133" ht="11.25" customHeight="1" x14ac:dyDescent="0.2">
      <c r="B41" s="647" t="s">
        <v>348</v>
      </c>
      <c r="C41" s="648"/>
      <c r="D41" s="648"/>
      <c r="E41" s="648"/>
      <c r="F41" s="648"/>
      <c r="G41" s="648"/>
      <c r="H41" s="648"/>
      <c r="I41" s="648"/>
      <c r="J41" s="648"/>
      <c r="K41" s="648"/>
      <c r="L41" s="648"/>
      <c r="M41" s="648"/>
      <c r="N41" s="648"/>
      <c r="O41" s="648"/>
      <c r="P41" s="648"/>
      <c r="Q41" s="649"/>
      <c r="R41" s="666" t="s">
        <v>128</v>
      </c>
      <c r="S41" s="676"/>
      <c r="T41" s="676"/>
      <c r="U41" s="676"/>
      <c r="V41" s="676"/>
      <c r="W41" s="676"/>
      <c r="X41" s="676"/>
      <c r="Y41" s="677"/>
      <c r="Z41" s="680" t="s">
        <v>128</v>
      </c>
      <c r="AA41" s="680"/>
      <c r="AB41" s="680"/>
      <c r="AC41" s="680"/>
      <c r="AD41" s="681" t="s">
        <v>128</v>
      </c>
      <c r="AE41" s="681"/>
      <c r="AF41" s="681"/>
      <c r="AG41" s="681"/>
      <c r="AH41" s="681"/>
      <c r="AI41" s="681"/>
      <c r="AJ41" s="681"/>
      <c r="AK41" s="681"/>
      <c r="AL41" s="669" t="s">
        <v>128</v>
      </c>
      <c r="AM41" s="678"/>
      <c r="AN41" s="678"/>
      <c r="AO41" s="682"/>
      <c r="AQ41" s="687" t="s">
        <v>349</v>
      </c>
      <c r="AR41" s="688"/>
      <c r="AS41" s="688"/>
      <c r="AT41" s="688"/>
      <c r="AU41" s="688"/>
      <c r="AV41" s="688"/>
      <c r="AW41" s="688"/>
      <c r="AX41" s="688"/>
      <c r="AY41" s="689"/>
      <c r="AZ41" s="666">
        <v>2552016</v>
      </c>
      <c r="BA41" s="676"/>
      <c r="BB41" s="676"/>
      <c r="BC41" s="676"/>
      <c r="BD41" s="667"/>
      <c r="BE41" s="667"/>
      <c r="BF41" s="690"/>
      <c r="BG41" s="708"/>
      <c r="BH41" s="709"/>
      <c r="BI41" s="709"/>
      <c r="BJ41" s="709"/>
      <c r="BK41" s="709"/>
      <c r="BL41" s="364"/>
      <c r="BM41" s="691" t="s">
        <v>350</v>
      </c>
      <c r="BN41" s="691"/>
      <c r="BO41" s="691"/>
      <c r="BP41" s="691"/>
      <c r="BQ41" s="691"/>
      <c r="BR41" s="691"/>
      <c r="BS41" s="691"/>
      <c r="BT41" s="691"/>
      <c r="BU41" s="692"/>
      <c r="BV41" s="666" t="s">
        <v>128</v>
      </c>
      <c r="BW41" s="676"/>
      <c r="BX41" s="676"/>
      <c r="BY41" s="676"/>
      <c r="BZ41" s="676"/>
      <c r="CA41" s="676"/>
      <c r="CB41" s="693"/>
      <c r="CD41" s="694" t="s">
        <v>351</v>
      </c>
      <c r="CE41" s="691"/>
      <c r="CF41" s="691"/>
      <c r="CG41" s="691"/>
      <c r="CH41" s="691"/>
      <c r="CI41" s="691"/>
      <c r="CJ41" s="691"/>
      <c r="CK41" s="691"/>
      <c r="CL41" s="691"/>
      <c r="CM41" s="691"/>
      <c r="CN41" s="691"/>
      <c r="CO41" s="691"/>
      <c r="CP41" s="691"/>
      <c r="CQ41" s="692"/>
      <c r="CR41" s="666" t="s">
        <v>128</v>
      </c>
      <c r="CS41" s="667"/>
      <c r="CT41" s="667"/>
      <c r="CU41" s="667"/>
      <c r="CV41" s="667"/>
      <c r="CW41" s="667"/>
      <c r="CX41" s="667"/>
      <c r="CY41" s="668"/>
      <c r="CZ41" s="669" t="s">
        <v>128</v>
      </c>
      <c r="DA41" s="670"/>
      <c r="DB41" s="670"/>
      <c r="DC41" s="671"/>
      <c r="DD41" s="672" t="s">
        <v>128</v>
      </c>
      <c r="DE41" s="667"/>
      <c r="DF41" s="667"/>
      <c r="DG41" s="667"/>
      <c r="DH41" s="667"/>
      <c r="DI41" s="667"/>
      <c r="DJ41" s="667"/>
      <c r="DK41" s="668"/>
      <c r="DL41" s="673"/>
      <c r="DM41" s="674"/>
      <c r="DN41" s="674"/>
      <c r="DO41" s="674"/>
      <c r="DP41" s="674"/>
      <c r="DQ41" s="674"/>
      <c r="DR41" s="674"/>
      <c r="DS41" s="674"/>
      <c r="DT41" s="674"/>
      <c r="DU41" s="674"/>
      <c r="DV41" s="675"/>
      <c r="DW41" s="643"/>
      <c r="DX41" s="644"/>
      <c r="DY41" s="644"/>
      <c r="DZ41" s="644"/>
      <c r="EA41" s="644"/>
      <c r="EB41" s="644"/>
      <c r="EC41" s="645"/>
    </row>
    <row r="42" spans="2:133" ht="11.25" customHeight="1" x14ac:dyDescent="0.2">
      <c r="B42" s="647" t="s">
        <v>352</v>
      </c>
      <c r="C42" s="648"/>
      <c r="D42" s="648"/>
      <c r="E42" s="648"/>
      <c r="F42" s="648"/>
      <c r="G42" s="648"/>
      <c r="H42" s="648"/>
      <c r="I42" s="648"/>
      <c r="J42" s="648"/>
      <c r="K42" s="648"/>
      <c r="L42" s="648"/>
      <c r="M42" s="648"/>
      <c r="N42" s="648"/>
      <c r="O42" s="648"/>
      <c r="P42" s="648"/>
      <c r="Q42" s="649"/>
      <c r="R42" s="666" t="s">
        <v>128</v>
      </c>
      <c r="S42" s="676"/>
      <c r="T42" s="676"/>
      <c r="U42" s="676"/>
      <c r="V42" s="676"/>
      <c r="W42" s="676"/>
      <c r="X42" s="676"/>
      <c r="Y42" s="677"/>
      <c r="Z42" s="680" t="s">
        <v>128</v>
      </c>
      <c r="AA42" s="680"/>
      <c r="AB42" s="680"/>
      <c r="AC42" s="680"/>
      <c r="AD42" s="681" t="s">
        <v>128</v>
      </c>
      <c r="AE42" s="681"/>
      <c r="AF42" s="681"/>
      <c r="AG42" s="681"/>
      <c r="AH42" s="681"/>
      <c r="AI42" s="681"/>
      <c r="AJ42" s="681"/>
      <c r="AK42" s="681"/>
      <c r="AL42" s="669" t="s">
        <v>128</v>
      </c>
      <c r="AM42" s="678"/>
      <c r="AN42" s="678"/>
      <c r="AO42" s="682"/>
      <c r="AQ42" s="713" t="s">
        <v>353</v>
      </c>
      <c r="AR42" s="714"/>
      <c r="AS42" s="714"/>
      <c r="AT42" s="714"/>
      <c r="AU42" s="714"/>
      <c r="AV42" s="714"/>
      <c r="AW42" s="714"/>
      <c r="AX42" s="714"/>
      <c r="AY42" s="715"/>
      <c r="AZ42" s="653">
        <v>7658387</v>
      </c>
      <c r="BA42" s="683"/>
      <c r="BB42" s="683"/>
      <c r="BC42" s="683"/>
      <c r="BD42" s="654"/>
      <c r="BE42" s="654"/>
      <c r="BF42" s="684"/>
      <c r="BG42" s="710"/>
      <c r="BH42" s="711"/>
      <c r="BI42" s="711"/>
      <c r="BJ42" s="711"/>
      <c r="BK42" s="711"/>
      <c r="BL42" s="365"/>
      <c r="BM42" s="685" t="s">
        <v>354</v>
      </c>
      <c r="BN42" s="685"/>
      <c r="BO42" s="685"/>
      <c r="BP42" s="685"/>
      <c r="BQ42" s="685"/>
      <c r="BR42" s="685"/>
      <c r="BS42" s="685"/>
      <c r="BT42" s="685"/>
      <c r="BU42" s="686"/>
      <c r="BV42" s="653">
        <v>309</v>
      </c>
      <c r="BW42" s="683"/>
      <c r="BX42" s="683"/>
      <c r="BY42" s="683"/>
      <c r="BZ42" s="683"/>
      <c r="CA42" s="683"/>
      <c r="CB42" s="712"/>
      <c r="CD42" s="647" t="s">
        <v>355</v>
      </c>
      <c r="CE42" s="648"/>
      <c r="CF42" s="648"/>
      <c r="CG42" s="648"/>
      <c r="CH42" s="648"/>
      <c r="CI42" s="648"/>
      <c r="CJ42" s="648"/>
      <c r="CK42" s="648"/>
      <c r="CL42" s="648"/>
      <c r="CM42" s="648"/>
      <c r="CN42" s="648"/>
      <c r="CO42" s="648"/>
      <c r="CP42" s="648"/>
      <c r="CQ42" s="649"/>
      <c r="CR42" s="666">
        <v>23348563</v>
      </c>
      <c r="CS42" s="667"/>
      <c r="CT42" s="667"/>
      <c r="CU42" s="667"/>
      <c r="CV42" s="667"/>
      <c r="CW42" s="667"/>
      <c r="CX42" s="667"/>
      <c r="CY42" s="668"/>
      <c r="CZ42" s="669">
        <v>15</v>
      </c>
      <c r="DA42" s="670"/>
      <c r="DB42" s="670"/>
      <c r="DC42" s="671"/>
      <c r="DD42" s="672">
        <v>4060077</v>
      </c>
      <c r="DE42" s="667"/>
      <c r="DF42" s="667"/>
      <c r="DG42" s="667"/>
      <c r="DH42" s="667"/>
      <c r="DI42" s="667"/>
      <c r="DJ42" s="667"/>
      <c r="DK42" s="668"/>
      <c r="DL42" s="673"/>
      <c r="DM42" s="674"/>
      <c r="DN42" s="674"/>
      <c r="DO42" s="674"/>
      <c r="DP42" s="674"/>
      <c r="DQ42" s="674"/>
      <c r="DR42" s="674"/>
      <c r="DS42" s="674"/>
      <c r="DT42" s="674"/>
      <c r="DU42" s="674"/>
      <c r="DV42" s="675"/>
      <c r="DW42" s="643"/>
      <c r="DX42" s="644"/>
      <c r="DY42" s="644"/>
      <c r="DZ42" s="644"/>
      <c r="EA42" s="644"/>
      <c r="EB42" s="644"/>
      <c r="EC42" s="645"/>
    </row>
    <row r="43" spans="2:133" ht="11.25" customHeight="1" x14ac:dyDescent="0.2">
      <c r="B43" s="647" t="s">
        <v>356</v>
      </c>
      <c r="C43" s="648"/>
      <c r="D43" s="648"/>
      <c r="E43" s="648"/>
      <c r="F43" s="648"/>
      <c r="G43" s="648"/>
      <c r="H43" s="648"/>
      <c r="I43" s="648"/>
      <c r="J43" s="648"/>
      <c r="K43" s="648"/>
      <c r="L43" s="648"/>
      <c r="M43" s="648"/>
      <c r="N43" s="648"/>
      <c r="O43" s="648"/>
      <c r="P43" s="648"/>
      <c r="Q43" s="649"/>
      <c r="R43" s="666">
        <v>6583900</v>
      </c>
      <c r="S43" s="676"/>
      <c r="T43" s="676"/>
      <c r="U43" s="676"/>
      <c r="V43" s="676"/>
      <c r="W43" s="676"/>
      <c r="X43" s="676"/>
      <c r="Y43" s="677"/>
      <c r="Z43" s="680">
        <v>4</v>
      </c>
      <c r="AA43" s="680"/>
      <c r="AB43" s="680"/>
      <c r="AC43" s="680"/>
      <c r="AD43" s="681" t="s">
        <v>128</v>
      </c>
      <c r="AE43" s="681"/>
      <c r="AF43" s="681"/>
      <c r="AG43" s="681"/>
      <c r="AH43" s="681"/>
      <c r="AI43" s="681"/>
      <c r="AJ43" s="681"/>
      <c r="AK43" s="681"/>
      <c r="AL43" s="669" t="s">
        <v>128</v>
      </c>
      <c r="AM43" s="678"/>
      <c r="AN43" s="678"/>
      <c r="AO43" s="682"/>
      <c r="BV43" s="219"/>
      <c r="BW43" s="219"/>
      <c r="BX43" s="219"/>
      <c r="BY43" s="219"/>
      <c r="BZ43" s="219"/>
      <c r="CA43" s="219"/>
      <c r="CB43" s="219"/>
      <c r="CD43" s="647" t="s">
        <v>357</v>
      </c>
      <c r="CE43" s="648"/>
      <c r="CF43" s="648"/>
      <c r="CG43" s="648"/>
      <c r="CH43" s="648"/>
      <c r="CI43" s="648"/>
      <c r="CJ43" s="648"/>
      <c r="CK43" s="648"/>
      <c r="CL43" s="648"/>
      <c r="CM43" s="648"/>
      <c r="CN43" s="648"/>
      <c r="CO43" s="648"/>
      <c r="CP43" s="648"/>
      <c r="CQ43" s="649"/>
      <c r="CR43" s="666">
        <v>293835</v>
      </c>
      <c r="CS43" s="667"/>
      <c r="CT43" s="667"/>
      <c r="CU43" s="667"/>
      <c r="CV43" s="667"/>
      <c r="CW43" s="667"/>
      <c r="CX43" s="667"/>
      <c r="CY43" s="668"/>
      <c r="CZ43" s="669">
        <v>0.2</v>
      </c>
      <c r="DA43" s="670"/>
      <c r="DB43" s="670"/>
      <c r="DC43" s="671"/>
      <c r="DD43" s="672">
        <v>289481</v>
      </c>
      <c r="DE43" s="667"/>
      <c r="DF43" s="667"/>
      <c r="DG43" s="667"/>
      <c r="DH43" s="667"/>
      <c r="DI43" s="667"/>
      <c r="DJ43" s="667"/>
      <c r="DK43" s="668"/>
      <c r="DL43" s="673"/>
      <c r="DM43" s="674"/>
      <c r="DN43" s="674"/>
      <c r="DO43" s="674"/>
      <c r="DP43" s="674"/>
      <c r="DQ43" s="674"/>
      <c r="DR43" s="674"/>
      <c r="DS43" s="674"/>
      <c r="DT43" s="674"/>
      <c r="DU43" s="674"/>
      <c r="DV43" s="675"/>
      <c r="DW43" s="643"/>
      <c r="DX43" s="644"/>
      <c r="DY43" s="644"/>
      <c r="DZ43" s="644"/>
      <c r="EA43" s="644"/>
      <c r="EB43" s="644"/>
      <c r="EC43" s="645"/>
    </row>
    <row r="44" spans="2:133" ht="11.25" customHeight="1" x14ac:dyDescent="0.2">
      <c r="B44" s="650" t="s">
        <v>358</v>
      </c>
      <c r="C44" s="651"/>
      <c r="D44" s="651"/>
      <c r="E44" s="651"/>
      <c r="F44" s="651"/>
      <c r="G44" s="651"/>
      <c r="H44" s="651"/>
      <c r="I44" s="651"/>
      <c r="J44" s="651"/>
      <c r="K44" s="651"/>
      <c r="L44" s="651"/>
      <c r="M44" s="651"/>
      <c r="N44" s="651"/>
      <c r="O44" s="651"/>
      <c r="P44" s="651"/>
      <c r="Q44" s="652"/>
      <c r="R44" s="653">
        <v>164205175</v>
      </c>
      <c r="S44" s="683"/>
      <c r="T44" s="683"/>
      <c r="U44" s="683"/>
      <c r="V44" s="683"/>
      <c r="W44" s="683"/>
      <c r="X44" s="683"/>
      <c r="Y44" s="695"/>
      <c r="Z44" s="696">
        <v>100</v>
      </c>
      <c r="AA44" s="696"/>
      <c r="AB44" s="696"/>
      <c r="AC44" s="696"/>
      <c r="AD44" s="697">
        <v>69346726</v>
      </c>
      <c r="AE44" s="697"/>
      <c r="AF44" s="697"/>
      <c r="AG44" s="697"/>
      <c r="AH44" s="697"/>
      <c r="AI44" s="697"/>
      <c r="AJ44" s="697"/>
      <c r="AK44" s="697"/>
      <c r="AL44" s="656">
        <v>100</v>
      </c>
      <c r="AM44" s="698"/>
      <c r="AN44" s="698"/>
      <c r="AO44" s="699"/>
      <c r="CD44" s="700" t="s">
        <v>305</v>
      </c>
      <c r="CE44" s="701"/>
      <c r="CF44" s="647" t="s">
        <v>359</v>
      </c>
      <c r="CG44" s="648"/>
      <c r="CH44" s="648"/>
      <c r="CI44" s="648"/>
      <c r="CJ44" s="648"/>
      <c r="CK44" s="648"/>
      <c r="CL44" s="648"/>
      <c r="CM44" s="648"/>
      <c r="CN44" s="648"/>
      <c r="CO44" s="648"/>
      <c r="CP44" s="648"/>
      <c r="CQ44" s="649"/>
      <c r="CR44" s="666">
        <v>15498947</v>
      </c>
      <c r="CS44" s="676"/>
      <c r="CT44" s="676"/>
      <c r="CU44" s="676"/>
      <c r="CV44" s="676"/>
      <c r="CW44" s="676"/>
      <c r="CX44" s="676"/>
      <c r="CY44" s="677"/>
      <c r="CZ44" s="669">
        <v>10</v>
      </c>
      <c r="DA44" s="678"/>
      <c r="DB44" s="678"/>
      <c r="DC44" s="679"/>
      <c r="DD44" s="672">
        <v>3911055</v>
      </c>
      <c r="DE44" s="676"/>
      <c r="DF44" s="676"/>
      <c r="DG44" s="676"/>
      <c r="DH44" s="676"/>
      <c r="DI44" s="676"/>
      <c r="DJ44" s="676"/>
      <c r="DK44" s="677"/>
      <c r="DL44" s="673"/>
      <c r="DM44" s="674"/>
      <c r="DN44" s="674"/>
      <c r="DO44" s="674"/>
      <c r="DP44" s="674"/>
      <c r="DQ44" s="674"/>
      <c r="DR44" s="674"/>
      <c r="DS44" s="674"/>
      <c r="DT44" s="674"/>
      <c r="DU44" s="674"/>
      <c r="DV44" s="675"/>
      <c r="DW44" s="643"/>
      <c r="DX44" s="644"/>
      <c r="DY44" s="644"/>
      <c r="DZ44" s="644"/>
      <c r="EA44" s="644"/>
      <c r="EB44" s="644"/>
      <c r="EC44" s="64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2"/>
      <c r="CE45" s="703"/>
      <c r="CF45" s="647" t="s">
        <v>360</v>
      </c>
      <c r="CG45" s="648"/>
      <c r="CH45" s="648"/>
      <c r="CI45" s="648"/>
      <c r="CJ45" s="648"/>
      <c r="CK45" s="648"/>
      <c r="CL45" s="648"/>
      <c r="CM45" s="648"/>
      <c r="CN45" s="648"/>
      <c r="CO45" s="648"/>
      <c r="CP45" s="648"/>
      <c r="CQ45" s="649"/>
      <c r="CR45" s="666">
        <v>9239681</v>
      </c>
      <c r="CS45" s="667"/>
      <c r="CT45" s="667"/>
      <c r="CU45" s="667"/>
      <c r="CV45" s="667"/>
      <c r="CW45" s="667"/>
      <c r="CX45" s="667"/>
      <c r="CY45" s="668"/>
      <c r="CZ45" s="669">
        <v>5.9</v>
      </c>
      <c r="DA45" s="670"/>
      <c r="DB45" s="670"/>
      <c r="DC45" s="671"/>
      <c r="DD45" s="672">
        <v>1309172</v>
      </c>
      <c r="DE45" s="667"/>
      <c r="DF45" s="667"/>
      <c r="DG45" s="667"/>
      <c r="DH45" s="667"/>
      <c r="DI45" s="667"/>
      <c r="DJ45" s="667"/>
      <c r="DK45" s="668"/>
      <c r="DL45" s="673"/>
      <c r="DM45" s="674"/>
      <c r="DN45" s="674"/>
      <c r="DO45" s="674"/>
      <c r="DP45" s="674"/>
      <c r="DQ45" s="674"/>
      <c r="DR45" s="674"/>
      <c r="DS45" s="674"/>
      <c r="DT45" s="674"/>
      <c r="DU45" s="674"/>
      <c r="DV45" s="675"/>
      <c r="DW45" s="643"/>
      <c r="DX45" s="644"/>
      <c r="DY45" s="644"/>
      <c r="DZ45" s="644"/>
      <c r="EA45" s="644"/>
      <c r="EB45" s="644"/>
      <c r="EC45" s="645"/>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2"/>
      <c r="CE46" s="703"/>
      <c r="CF46" s="647" t="s">
        <v>362</v>
      </c>
      <c r="CG46" s="648"/>
      <c r="CH46" s="648"/>
      <c r="CI46" s="648"/>
      <c r="CJ46" s="648"/>
      <c r="CK46" s="648"/>
      <c r="CL46" s="648"/>
      <c r="CM46" s="648"/>
      <c r="CN46" s="648"/>
      <c r="CO46" s="648"/>
      <c r="CP46" s="648"/>
      <c r="CQ46" s="649"/>
      <c r="CR46" s="666">
        <v>6200825</v>
      </c>
      <c r="CS46" s="676"/>
      <c r="CT46" s="676"/>
      <c r="CU46" s="676"/>
      <c r="CV46" s="676"/>
      <c r="CW46" s="676"/>
      <c r="CX46" s="676"/>
      <c r="CY46" s="677"/>
      <c r="CZ46" s="669">
        <v>4</v>
      </c>
      <c r="DA46" s="678"/>
      <c r="DB46" s="678"/>
      <c r="DC46" s="679"/>
      <c r="DD46" s="672">
        <v>2594042</v>
      </c>
      <c r="DE46" s="676"/>
      <c r="DF46" s="676"/>
      <c r="DG46" s="676"/>
      <c r="DH46" s="676"/>
      <c r="DI46" s="676"/>
      <c r="DJ46" s="676"/>
      <c r="DK46" s="677"/>
      <c r="DL46" s="673"/>
      <c r="DM46" s="674"/>
      <c r="DN46" s="674"/>
      <c r="DO46" s="674"/>
      <c r="DP46" s="674"/>
      <c r="DQ46" s="674"/>
      <c r="DR46" s="674"/>
      <c r="DS46" s="674"/>
      <c r="DT46" s="674"/>
      <c r="DU46" s="674"/>
      <c r="DV46" s="675"/>
      <c r="DW46" s="643"/>
      <c r="DX46" s="644"/>
      <c r="DY46" s="644"/>
      <c r="DZ46" s="644"/>
      <c r="EA46" s="644"/>
      <c r="EB46" s="644"/>
      <c r="EC46" s="645"/>
    </row>
    <row r="47" spans="2:133" ht="11.25" customHeight="1" x14ac:dyDescent="0.2">
      <c r="B47" s="646" t="s">
        <v>363</v>
      </c>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6"/>
      <c r="AY47" s="646"/>
      <c r="AZ47" s="646"/>
      <c r="BA47" s="646"/>
      <c r="BB47" s="646"/>
      <c r="BC47" s="646"/>
      <c r="BD47" s="646"/>
      <c r="BE47" s="646"/>
      <c r="BF47" s="646"/>
      <c r="BG47" s="646"/>
      <c r="BH47" s="646"/>
      <c r="BI47" s="646"/>
      <c r="BJ47" s="646"/>
      <c r="BK47" s="646"/>
      <c r="BL47" s="646"/>
      <c r="BM47" s="646"/>
      <c r="BN47" s="646"/>
      <c r="BO47" s="646"/>
      <c r="BP47" s="646"/>
      <c r="BQ47" s="646"/>
      <c r="BR47" s="646"/>
      <c r="BS47" s="646"/>
      <c r="BT47" s="646"/>
      <c r="BU47" s="646"/>
      <c r="BV47" s="646"/>
      <c r="BW47" s="646"/>
      <c r="BX47" s="646"/>
      <c r="BY47" s="646"/>
      <c r="BZ47" s="646"/>
      <c r="CA47" s="646"/>
      <c r="CB47" s="646"/>
      <c r="CD47" s="702"/>
      <c r="CE47" s="703"/>
      <c r="CF47" s="647" t="s">
        <v>364</v>
      </c>
      <c r="CG47" s="648"/>
      <c r="CH47" s="648"/>
      <c r="CI47" s="648"/>
      <c r="CJ47" s="648"/>
      <c r="CK47" s="648"/>
      <c r="CL47" s="648"/>
      <c r="CM47" s="648"/>
      <c r="CN47" s="648"/>
      <c r="CO47" s="648"/>
      <c r="CP47" s="648"/>
      <c r="CQ47" s="649"/>
      <c r="CR47" s="666">
        <v>7849616</v>
      </c>
      <c r="CS47" s="667"/>
      <c r="CT47" s="667"/>
      <c r="CU47" s="667"/>
      <c r="CV47" s="667"/>
      <c r="CW47" s="667"/>
      <c r="CX47" s="667"/>
      <c r="CY47" s="668"/>
      <c r="CZ47" s="669">
        <v>5</v>
      </c>
      <c r="DA47" s="670"/>
      <c r="DB47" s="670"/>
      <c r="DC47" s="671"/>
      <c r="DD47" s="672">
        <v>149022</v>
      </c>
      <c r="DE47" s="667"/>
      <c r="DF47" s="667"/>
      <c r="DG47" s="667"/>
      <c r="DH47" s="667"/>
      <c r="DI47" s="667"/>
      <c r="DJ47" s="667"/>
      <c r="DK47" s="668"/>
      <c r="DL47" s="673"/>
      <c r="DM47" s="674"/>
      <c r="DN47" s="674"/>
      <c r="DO47" s="674"/>
      <c r="DP47" s="674"/>
      <c r="DQ47" s="674"/>
      <c r="DR47" s="674"/>
      <c r="DS47" s="674"/>
      <c r="DT47" s="674"/>
      <c r="DU47" s="674"/>
      <c r="DV47" s="675"/>
      <c r="DW47" s="643"/>
      <c r="DX47" s="644"/>
      <c r="DY47" s="644"/>
      <c r="DZ47" s="644"/>
      <c r="EA47" s="644"/>
      <c r="EB47" s="644"/>
      <c r="EC47" s="645"/>
    </row>
    <row r="48" spans="2:133" ht="10.8" x14ac:dyDescent="0.2">
      <c r="B48" s="706" t="s">
        <v>365</v>
      </c>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D48" s="704"/>
      <c r="CE48" s="705"/>
      <c r="CF48" s="647" t="s">
        <v>366</v>
      </c>
      <c r="CG48" s="648"/>
      <c r="CH48" s="648"/>
      <c r="CI48" s="648"/>
      <c r="CJ48" s="648"/>
      <c r="CK48" s="648"/>
      <c r="CL48" s="648"/>
      <c r="CM48" s="648"/>
      <c r="CN48" s="648"/>
      <c r="CO48" s="648"/>
      <c r="CP48" s="648"/>
      <c r="CQ48" s="649"/>
      <c r="CR48" s="666" t="s">
        <v>128</v>
      </c>
      <c r="CS48" s="676"/>
      <c r="CT48" s="676"/>
      <c r="CU48" s="676"/>
      <c r="CV48" s="676"/>
      <c r="CW48" s="676"/>
      <c r="CX48" s="676"/>
      <c r="CY48" s="677"/>
      <c r="CZ48" s="669" t="s">
        <v>128</v>
      </c>
      <c r="DA48" s="678"/>
      <c r="DB48" s="678"/>
      <c r="DC48" s="679"/>
      <c r="DD48" s="672" t="s">
        <v>128</v>
      </c>
      <c r="DE48" s="676"/>
      <c r="DF48" s="676"/>
      <c r="DG48" s="676"/>
      <c r="DH48" s="676"/>
      <c r="DI48" s="676"/>
      <c r="DJ48" s="676"/>
      <c r="DK48" s="677"/>
      <c r="DL48" s="673"/>
      <c r="DM48" s="674"/>
      <c r="DN48" s="674"/>
      <c r="DO48" s="674"/>
      <c r="DP48" s="674"/>
      <c r="DQ48" s="674"/>
      <c r="DR48" s="674"/>
      <c r="DS48" s="674"/>
      <c r="DT48" s="674"/>
      <c r="DU48" s="674"/>
      <c r="DV48" s="675"/>
      <c r="DW48" s="643"/>
      <c r="DX48" s="644"/>
      <c r="DY48" s="644"/>
      <c r="DZ48" s="644"/>
      <c r="EA48" s="644"/>
      <c r="EB48" s="644"/>
      <c r="EC48" s="64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0" t="s">
        <v>367</v>
      </c>
      <c r="CE49" s="651"/>
      <c r="CF49" s="651"/>
      <c r="CG49" s="651"/>
      <c r="CH49" s="651"/>
      <c r="CI49" s="651"/>
      <c r="CJ49" s="651"/>
      <c r="CK49" s="651"/>
      <c r="CL49" s="651"/>
      <c r="CM49" s="651"/>
      <c r="CN49" s="651"/>
      <c r="CO49" s="651"/>
      <c r="CP49" s="651"/>
      <c r="CQ49" s="652"/>
      <c r="CR49" s="653">
        <v>155586109</v>
      </c>
      <c r="CS49" s="654"/>
      <c r="CT49" s="654"/>
      <c r="CU49" s="654"/>
      <c r="CV49" s="654"/>
      <c r="CW49" s="654"/>
      <c r="CX49" s="654"/>
      <c r="CY49" s="655"/>
      <c r="CZ49" s="656">
        <v>100</v>
      </c>
      <c r="DA49" s="657"/>
      <c r="DB49" s="657"/>
      <c r="DC49" s="658"/>
      <c r="DD49" s="659">
        <v>92937718</v>
      </c>
      <c r="DE49" s="654"/>
      <c r="DF49" s="654"/>
      <c r="DG49" s="654"/>
      <c r="DH49" s="654"/>
      <c r="DI49" s="654"/>
      <c r="DJ49" s="654"/>
      <c r="DK49" s="655"/>
      <c r="DL49" s="660"/>
      <c r="DM49" s="661"/>
      <c r="DN49" s="661"/>
      <c r="DO49" s="661"/>
      <c r="DP49" s="661"/>
      <c r="DQ49" s="661"/>
      <c r="DR49" s="661"/>
      <c r="DS49" s="661"/>
      <c r="DT49" s="661"/>
      <c r="DU49" s="661"/>
      <c r="DV49" s="662"/>
      <c r="DW49" s="663"/>
      <c r="DX49" s="664"/>
      <c r="DY49" s="664"/>
      <c r="DZ49" s="664"/>
      <c r="EA49" s="664"/>
      <c r="EB49" s="664"/>
      <c r="EC49" s="665"/>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wpKxxIYPM7wuC0oN9wtT7RdvrkY9UZiXWHdGrCuZUhcW6GA5yr6ZEGX9kYwCecIE0EfI068SZMPRe/MqI6p3Q==" saltValue="XZRKfDcQPBoo7v+uq2nh6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N65" sqref="AK65:DF69"/>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8" t="s">
        <v>368</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369</v>
      </c>
      <c r="DK2" s="1160"/>
      <c r="DL2" s="1160"/>
      <c r="DM2" s="1160"/>
      <c r="DN2" s="1160"/>
      <c r="DO2" s="1161"/>
      <c r="DP2" s="224"/>
      <c r="DQ2" s="1159" t="s">
        <v>370</v>
      </c>
      <c r="DR2" s="1160"/>
      <c r="DS2" s="1160"/>
      <c r="DT2" s="1160"/>
      <c r="DU2" s="1160"/>
      <c r="DV2" s="1160"/>
      <c r="DW2" s="1160"/>
      <c r="DX2" s="1160"/>
      <c r="DY2" s="1160"/>
      <c r="DZ2" s="116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7" t="s">
        <v>371</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6" t="s">
        <v>372</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30"/>
    </row>
    <row r="5" spans="1:131" s="231" customFormat="1" ht="26.25" customHeight="1" x14ac:dyDescent="0.2">
      <c r="A5" s="1063" t="s">
        <v>373</v>
      </c>
      <c r="B5" s="1064"/>
      <c r="C5" s="1064"/>
      <c r="D5" s="1064"/>
      <c r="E5" s="1064"/>
      <c r="F5" s="1064"/>
      <c r="G5" s="1064"/>
      <c r="H5" s="1064"/>
      <c r="I5" s="1064"/>
      <c r="J5" s="1064"/>
      <c r="K5" s="1064"/>
      <c r="L5" s="1064"/>
      <c r="M5" s="1064"/>
      <c r="N5" s="1064"/>
      <c r="O5" s="1064"/>
      <c r="P5" s="1065"/>
      <c r="Q5" s="1069" t="s">
        <v>374</v>
      </c>
      <c r="R5" s="1070"/>
      <c r="S5" s="1070"/>
      <c r="T5" s="1070"/>
      <c r="U5" s="1071"/>
      <c r="V5" s="1069" t="s">
        <v>375</v>
      </c>
      <c r="W5" s="1070"/>
      <c r="X5" s="1070"/>
      <c r="Y5" s="1070"/>
      <c r="Z5" s="1071"/>
      <c r="AA5" s="1069" t="s">
        <v>376</v>
      </c>
      <c r="AB5" s="1070"/>
      <c r="AC5" s="1070"/>
      <c r="AD5" s="1070"/>
      <c r="AE5" s="1070"/>
      <c r="AF5" s="1162" t="s">
        <v>377</v>
      </c>
      <c r="AG5" s="1070"/>
      <c r="AH5" s="1070"/>
      <c r="AI5" s="1070"/>
      <c r="AJ5" s="1083"/>
      <c r="AK5" s="1070" t="s">
        <v>378</v>
      </c>
      <c r="AL5" s="1070"/>
      <c r="AM5" s="1070"/>
      <c r="AN5" s="1070"/>
      <c r="AO5" s="1071"/>
      <c r="AP5" s="1069" t="s">
        <v>379</v>
      </c>
      <c r="AQ5" s="1070"/>
      <c r="AR5" s="1070"/>
      <c r="AS5" s="1070"/>
      <c r="AT5" s="1071"/>
      <c r="AU5" s="1069" t="s">
        <v>380</v>
      </c>
      <c r="AV5" s="1070"/>
      <c r="AW5" s="1070"/>
      <c r="AX5" s="1070"/>
      <c r="AY5" s="1083"/>
      <c r="AZ5" s="228"/>
      <c r="BA5" s="228"/>
      <c r="BB5" s="228"/>
      <c r="BC5" s="228"/>
      <c r="BD5" s="228"/>
      <c r="BE5" s="229"/>
      <c r="BF5" s="229"/>
      <c r="BG5" s="229"/>
      <c r="BH5" s="229"/>
      <c r="BI5" s="229"/>
      <c r="BJ5" s="229"/>
      <c r="BK5" s="229"/>
      <c r="BL5" s="229"/>
      <c r="BM5" s="229"/>
      <c r="BN5" s="229"/>
      <c r="BO5" s="229"/>
      <c r="BP5" s="229"/>
      <c r="BQ5" s="1063" t="s">
        <v>381</v>
      </c>
      <c r="BR5" s="1064"/>
      <c r="BS5" s="1064"/>
      <c r="BT5" s="1064"/>
      <c r="BU5" s="1064"/>
      <c r="BV5" s="1064"/>
      <c r="BW5" s="1064"/>
      <c r="BX5" s="1064"/>
      <c r="BY5" s="1064"/>
      <c r="BZ5" s="1064"/>
      <c r="CA5" s="1064"/>
      <c r="CB5" s="1064"/>
      <c r="CC5" s="1064"/>
      <c r="CD5" s="1064"/>
      <c r="CE5" s="1064"/>
      <c r="CF5" s="1064"/>
      <c r="CG5" s="1065"/>
      <c r="CH5" s="1069" t="s">
        <v>382</v>
      </c>
      <c r="CI5" s="1070"/>
      <c r="CJ5" s="1070"/>
      <c r="CK5" s="1070"/>
      <c r="CL5" s="1071"/>
      <c r="CM5" s="1069" t="s">
        <v>383</v>
      </c>
      <c r="CN5" s="1070"/>
      <c r="CO5" s="1070"/>
      <c r="CP5" s="1070"/>
      <c r="CQ5" s="1071"/>
      <c r="CR5" s="1069" t="s">
        <v>384</v>
      </c>
      <c r="CS5" s="1070"/>
      <c r="CT5" s="1070"/>
      <c r="CU5" s="1070"/>
      <c r="CV5" s="1071"/>
      <c r="CW5" s="1069" t="s">
        <v>385</v>
      </c>
      <c r="CX5" s="1070"/>
      <c r="CY5" s="1070"/>
      <c r="CZ5" s="1070"/>
      <c r="DA5" s="1071"/>
      <c r="DB5" s="1069" t="s">
        <v>386</v>
      </c>
      <c r="DC5" s="1070"/>
      <c r="DD5" s="1070"/>
      <c r="DE5" s="1070"/>
      <c r="DF5" s="1071"/>
      <c r="DG5" s="1152" t="s">
        <v>387</v>
      </c>
      <c r="DH5" s="1153"/>
      <c r="DI5" s="1153"/>
      <c r="DJ5" s="1153"/>
      <c r="DK5" s="1154"/>
      <c r="DL5" s="1152" t="s">
        <v>388</v>
      </c>
      <c r="DM5" s="1153"/>
      <c r="DN5" s="1153"/>
      <c r="DO5" s="1153"/>
      <c r="DP5" s="1154"/>
      <c r="DQ5" s="1069" t="s">
        <v>389</v>
      </c>
      <c r="DR5" s="1070"/>
      <c r="DS5" s="1070"/>
      <c r="DT5" s="1070"/>
      <c r="DU5" s="1071"/>
      <c r="DV5" s="1069" t="s">
        <v>380</v>
      </c>
      <c r="DW5" s="1070"/>
      <c r="DX5" s="1070"/>
      <c r="DY5" s="1070"/>
      <c r="DZ5" s="1083"/>
      <c r="EA5" s="230"/>
    </row>
    <row r="6" spans="1:131" s="231" customFormat="1" ht="26.25" customHeight="1" thickBot="1" x14ac:dyDescent="0.25">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x14ac:dyDescent="0.2">
      <c r="A7" s="232">
        <v>1</v>
      </c>
      <c r="B7" s="1115" t="s">
        <v>390</v>
      </c>
      <c r="C7" s="1116"/>
      <c r="D7" s="1116"/>
      <c r="E7" s="1116"/>
      <c r="F7" s="1116"/>
      <c r="G7" s="1116"/>
      <c r="H7" s="1116"/>
      <c r="I7" s="1116"/>
      <c r="J7" s="1116"/>
      <c r="K7" s="1116"/>
      <c r="L7" s="1116"/>
      <c r="M7" s="1116"/>
      <c r="N7" s="1116"/>
      <c r="O7" s="1116"/>
      <c r="P7" s="1117"/>
      <c r="Q7" s="1171">
        <v>162305</v>
      </c>
      <c r="R7" s="1172"/>
      <c r="S7" s="1172"/>
      <c r="T7" s="1172"/>
      <c r="U7" s="1172"/>
      <c r="V7" s="1172">
        <v>153779</v>
      </c>
      <c r="W7" s="1172"/>
      <c r="X7" s="1172"/>
      <c r="Y7" s="1172"/>
      <c r="Z7" s="1172"/>
      <c r="AA7" s="1172">
        <v>8526</v>
      </c>
      <c r="AB7" s="1172"/>
      <c r="AC7" s="1172"/>
      <c r="AD7" s="1172"/>
      <c r="AE7" s="1173"/>
      <c r="AF7" s="1174">
        <v>6924</v>
      </c>
      <c r="AG7" s="1175"/>
      <c r="AH7" s="1175"/>
      <c r="AI7" s="1175"/>
      <c r="AJ7" s="1176"/>
      <c r="AK7" s="1177">
        <v>6350</v>
      </c>
      <c r="AL7" s="1178"/>
      <c r="AM7" s="1178"/>
      <c r="AN7" s="1178"/>
      <c r="AO7" s="1178"/>
      <c r="AP7" s="1178">
        <v>85913</v>
      </c>
      <c r="AQ7" s="1178"/>
      <c r="AR7" s="1178"/>
      <c r="AS7" s="1178"/>
      <c r="AT7" s="1178"/>
      <c r="AU7" s="1179"/>
      <c r="AV7" s="1179"/>
      <c r="AW7" s="1179"/>
      <c r="AX7" s="1179"/>
      <c r="AY7" s="1180"/>
      <c r="AZ7" s="228"/>
      <c r="BA7" s="228"/>
      <c r="BB7" s="228"/>
      <c r="BC7" s="228"/>
      <c r="BD7" s="228"/>
      <c r="BE7" s="229"/>
      <c r="BF7" s="229"/>
      <c r="BG7" s="229"/>
      <c r="BH7" s="229"/>
      <c r="BI7" s="229"/>
      <c r="BJ7" s="229"/>
      <c r="BK7" s="229"/>
      <c r="BL7" s="229"/>
      <c r="BM7" s="229"/>
      <c r="BN7" s="229"/>
      <c r="BO7" s="229"/>
      <c r="BP7" s="229"/>
      <c r="BQ7" s="232">
        <v>1</v>
      </c>
      <c r="BR7" s="233"/>
      <c r="BS7" s="1167" t="s">
        <v>595</v>
      </c>
      <c r="BT7" s="1168"/>
      <c r="BU7" s="1168"/>
      <c r="BV7" s="1168"/>
      <c r="BW7" s="1168"/>
      <c r="BX7" s="1168"/>
      <c r="BY7" s="1168"/>
      <c r="BZ7" s="1168"/>
      <c r="CA7" s="1168"/>
      <c r="CB7" s="1168"/>
      <c r="CC7" s="1168"/>
      <c r="CD7" s="1168"/>
      <c r="CE7" s="1168"/>
      <c r="CF7" s="1168"/>
      <c r="CG7" s="1181"/>
      <c r="CH7" s="1164">
        <v>20</v>
      </c>
      <c r="CI7" s="1165"/>
      <c r="CJ7" s="1165"/>
      <c r="CK7" s="1165"/>
      <c r="CL7" s="1166"/>
      <c r="CM7" s="1164">
        <v>512</v>
      </c>
      <c r="CN7" s="1165"/>
      <c r="CO7" s="1165"/>
      <c r="CP7" s="1165"/>
      <c r="CQ7" s="1166"/>
      <c r="CR7" s="1164">
        <v>155</v>
      </c>
      <c r="CS7" s="1165"/>
      <c r="CT7" s="1165"/>
      <c r="CU7" s="1165"/>
      <c r="CV7" s="1166"/>
      <c r="CW7" s="1164">
        <v>74</v>
      </c>
      <c r="CX7" s="1165"/>
      <c r="CY7" s="1165"/>
      <c r="CZ7" s="1165"/>
      <c r="DA7" s="1166"/>
      <c r="DB7" s="1164" t="s">
        <v>610</v>
      </c>
      <c r="DC7" s="1165"/>
      <c r="DD7" s="1165"/>
      <c r="DE7" s="1165"/>
      <c r="DF7" s="1166"/>
      <c r="DG7" s="1170" t="s">
        <v>610</v>
      </c>
      <c r="DH7" s="1165"/>
      <c r="DI7" s="1165"/>
      <c r="DJ7" s="1165"/>
      <c r="DK7" s="1166"/>
      <c r="DL7" s="1164" t="s">
        <v>544</v>
      </c>
      <c r="DM7" s="1165"/>
      <c r="DN7" s="1165"/>
      <c r="DO7" s="1165"/>
      <c r="DP7" s="1166"/>
      <c r="DQ7" s="1164" t="s">
        <v>544</v>
      </c>
      <c r="DR7" s="1165"/>
      <c r="DS7" s="1165"/>
      <c r="DT7" s="1165"/>
      <c r="DU7" s="1166"/>
      <c r="DV7" s="1167"/>
      <c r="DW7" s="1168"/>
      <c r="DX7" s="1168"/>
      <c r="DY7" s="1168"/>
      <c r="DZ7" s="1169"/>
      <c r="EA7" s="230"/>
    </row>
    <row r="8" spans="1:131" s="231" customFormat="1" ht="26.25" customHeight="1" x14ac:dyDescent="0.2">
      <c r="A8" s="234">
        <v>2</v>
      </c>
      <c r="B8" s="1098" t="s">
        <v>391</v>
      </c>
      <c r="C8" s="1099"/>
      <c r="D8" s="1099"/>
      <c r="E8" s="1099"/>
      <c r="F8" s="1099"/>
      <c r="G8" s="1099"/>
      <c r="H8" s="1099"/>
      <c r="I8" s="1099"/>
      <c r="J8" s="1099"/>
      <c r="K8" s="1099"/>
      <c r="L8" s="1099"/>
      <c r="M8" s="1099"/>
      <c r="N8" s="1099"/>
      <c r="O8" s="1099"/>
      <c r="P8" s="1100"/>
      <c r="Q8" s="1106">
        <v>0</v>
      </c>
      <c r="R8" s="1107"/>
      <c r="S8" s="1107"/>
      <c r="T8" s="1107"/>
      <c r="U8" s="1107"/>
      <c r="V8" s="1107">
        <v>0</v>
      </c>
      <c r="W8" s="1107"/>
      <c r="X8" s="1107"/>
      <c r="Y8" s="1107"/>
      <c r="Z8" s="1107"/>
      <c r="AA8" s="1107">
        <v>0</v>
      </c>
      <c r="AB8" s="1107"/>
      <c r="AC8" s="1107"/>
      <c r="AD8" s="1107"/>
      <c r="AE8" s="1108"/>
      <c r="AF8" s="1103" t="s">
        <v>128</v>
      </c>
      <c r="AG8" s="1104"/>
      <c r="AH8" s="1104"/>
      <c r="AI8" s="1104"/>
      <c r="AJ8" s="1105"/>
      <c r="AK8" s="1148">
        <v>0</v>
      </c>
      <c r="AL8" s="1149"/>
      <c r="AM8" s="1149"/>
      <c r="AN8" s="1149"/>
      <c r="AO8" s="1149"/>
      <c r="AP8" s="1149" t="s">
        <v>610</v>
      </c>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t="s">
        <v>596</v>
      </c>
      <c r="BT8" s="1061"/>
      <c r="BU8" s="1061"/>
      <c r="BV8" s="1061"/>
      <c r="BW8" s="1061"/>
      <c r="BX8" s="1061"/>
      <c r="BY8" s="1061"/>
      <c r="BZ8" s="1061"/>
      <c r="CA8" s="1061"/>
      <c r="CB8" s="1061"/>
      <c r="CC8" s="1061"/>
      <c r="CD8" s="1061"/>
      <c r="CE8" s="1061"/>
      <c r="CF8" s="1061"/>
      <c r="CG8" s="1082"/>
      <c r="CH8" s="1057">
        <v>-18</v>
      </c>
      <c r="CI8" s="1058"/>
      <c r="CJ8" s="1058"/>
      <c r="CK8" s="1058"/>
      <c r="CL8" s="1059"/>
      <c r="CM8" s="1057">
        <v>214</v>
      </c>
      <c r="CN8" s="1058"/>
      <c r="CO8" s="1058"/>
      <c r="CP8" s="1058"/>
      <c r="CQ8" s="1059"/>
      <c r="CR8" s="1057">
        <v>125</v>
      </c>
      <c r="CS8" s="1058"/>
      <c r="CT8" s="1058"/>
      <c r="CU8" s="1058"/>
      <c r="CV8" s="1059"/>
      <c r="CW8" s="1057">
        <v>95</v>
      </c>
      <c r="CX8" s="1058"/>
      <c r="CY8" s="1058"/>
      <c r="CZ8" s="1058"/>
      <c r="DA8" s="1059"/>
      <c r="DB8" s="1057" t="s">
        <v>610</v>
      </c>
      <c r="DC8" s="1058"/>
      <c r="DD8" s="1058"/>
      <c r="DE8" s="1058"/>
      <c r="DF8" s="1059"/>
      <c r="DG8" s="1057" t="s">
        <v>610</v>
      </c>
      <c r="DH8" s="1058"/>
      <c r="DI8" s="1058"/>
      <c r="DJ8" s="1058"/>
      <c r="DK8" s="1059"/>
      <c r="DL8" s="1057" t="s">
        <v>544</v>
      </c>
      <c r="DM8" s="1058"/>
      <c r="DN8" s="1058"/>
      <c r="DO8" s="1058"/>
      <c r="DP8" s="1059"/>
      <c r="DQ8" s="1057" t="s">
        <v>544</v>
      </c>
      <c r="DR8" s="1058"/>
      <c r="DS8" s="1058"/>
      <c r="DT8" s="1058"/>
      <c r="DU8" s="1059"/>
      <c r="DV8" s="1060"/>
      <c r="DW8" s="1061"/>
      <c r="DX8" s="1061"/>
      <c r="DY8" s="1061"/>
      <c r="DZ8" s="1062"/>
      <c r="EA8" s="230"/>
    </row>
    <row r="9" spans="1:131" s="231" customFormat="1" ht="26.25" customHeight="1" x14ac:dyDescent="0.2">
      <c r="A9" s="234">
        <v>3</v>
      </c>
      <c r="B9" s="1098" t="s">
        <v>392</v>
      </c>
      <c r="C9" s="1099"/>
      <c r="D9" s="1099"/>
      <c r="E9" s="1099"/>
      <c r="F9" s="1099"/>
      <c r="G9" s="1099"/>
      <c r="H9" s="1099"/>
      <c r="I9" s="1099"/>
      <c r="J9" s="1099"/>
      <c r="K9" s="1099"/>
      <c r="L9" s="1099"/>
      <c r="M9" s="1099"/>
      <c r="N9" s="1099"/>
      <c r="O9" s="1099"/>
      <c r="P9" s="1100"/>
      <c r="Q9" s="1106">
        <v>52</v>
      </c>
      <c r="R9" s="1107"/>
      <c r="S9" s="1107"/>
      <c r="T9" s="1107"/>
      <c r="U9" s="1107"/>
      <c r="V9" s="1107">
        <v>31</v>
      </c>
      <c r="W9" s="1107"/>
      <c r="X9" s="1107"/>
      <c r="Y9" s="1107"/>
      <c r="Z9" s="1107"/>
      <c r="AA9" s="1107">
        <v>22</v>
      </c>
      <c r="AB9" s="1107"/>
      <c r="AC9" s="1107"/>
      <c r="AD9" s="1107"/>
      <c r="AE9" s="1108"/>
      <c r="AF9" s="1103">
        <v>22</v>
      </c>
      <c r="AG9" s="1104"/>
      <c r="AH9" s="1104"/>
      <c r="AI9" s="1104"/>
      <c r="AJ9" s="1105"/>
      <c r="AK9" s="1148">
        <v>3</v>
      </c>
      <c r="AL9" s="1149"/>
      <c r="AM9" s="1149"/>
      <c r="AN9" s="1149"/>
      <c r="AO9" s="1149"/>
      <c r="AP9" s="1149">
        <v>39</v>
      </c>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t="s">
        <v>597</v>
      </c>
      <c r="BT9" s="1061"/>
      <c r="BU9" s="1061"/>
      <c r="BV9" s="1061"/>
      <c r="BW9" s="1061"/>
      <c r="BX9" s="1061"/>
      <c r="BY9" s="1061"/>
      <c r="BZ9" s="1061"/>
      <c r="CA9" s="1061"/>
      <c r="CB9" s="1061"/>
      <c r="CC9" s="1061"/>
      <c r="CD9" s="1061"/>
      <c r="CE9" s="1061"/>
      <c r="CF9" s="1061"/>
      <c r="CG9" s="1082"/>
      <c r="CH9" s="1057">
        <v>-3</v>
      </c>
      <c r="CI9" s="1058"/>
      <c r="CJ9" s="1058"/>
      <c r="CK9" s="1058"/>
      <c r="CL9" s="1059"/>
      <c r="CM9" s="1057">
        <v>55</v>
      </c>
      <c r="CN9" s="1058"/>
      <c r="CO9" s="1058"/>
      <c r="CP9" s="1058"/>
      <c r="CQ9" s="1059"/>
      <c r="CR9" s="1057">
        <v>15</v>
      </c>
      <c r="CS9" s="1058"/>
      <c r="CT9" s="1058"/>
      <c r="CU9" s="1058"/>
      <c r="CV9" s="1059"/>
      <c r="CW9" s="1057">
        <v>56</v>
      </c>
      <c r="CX9" s="1058"/>
      <c r="CY9" s="1058"/>
      <c r="CZ9" s="1058"/>
      <c r="DA9" s="1059"/>
      <c r="DB9" s="1057" t="s">
        <v>610</v>
      </c>
      <c r="DC9" s="1058"/>
      <c r="DD9" s="1058"/>
      <c r="DE9" s="1058"/>
      <c r="DF9" s="1059"/>
      <c r="DG9" s="1057" t="s">
        <v>610</v>
      </c>
      <c r="DH9" s="1058"/>
      <c r="DI9" s="1058"/>
      <c r="DJ9" s="1058"/>
      <c r="DK9" s="1059"/>
      <c r="DL9" s="1057" t="s">
        <v>544</v>
      </c>
      <c r="DM9" s="1058"/>
      <c r="DN9" s="1058"/>
      <c r="DO9" s="1058"/>
      <c r="DP9" s="1059"/>
      <c r="DQ9" s="1057" t="s">
        <v>544</v>
      </c>
      <c r="DR9" s="1058"/>
      <c r="DS9" s="1058"/>
      <c r="DT9" s="1058"/>
      <c r="DU9" s="1059"/>
      <c r="DV9" s="1060"/>
      <c r="DW9" s="1061"/>
      <c r="DX9" s="1061"/>
      <c r="DY9" s="1061"/>
      <c r="DZ9" s="1062"/>
      <c r="EA9" s="230"/>
    </row>
    <row r="10" spans="1:131" s="231" customFormat="1" ht="26.25" customHeight="1" x14ac:dyDescent="0.2">
      <c r="A10" s="234">
        <v>4</v>
      </c>
      <c r="B10" s="1098" t="s">
        <v>393</v>
      </c>
      <c r="C10" s="1099"/>
      <c r="D10" s="1099"/>
      <c r="E10" s="1099"/>
      <c r="F10" s="1099"/>
      <c r="G10" s="1099"/>
      <c r="H10" s="1099"/>
      <c r="I10" s="1099"/>
      <c r="J10" s="1099"/>
      <c r="K10" s="1099"/>
      <c r="L10" s="1099"/>
      <c r="M10" s="1099"/>
      <c r="N10" s="1099"/>
      <c r="O10" s="1099"/>
      <c r="P10" s="1100"/>
      <c r="Q10" s="1106">
        <v>23</v>
      </c>
      <c r="R10" s="1107"/>
      <c r="S10" s="1107"/>
      <c r="T10" s="1107"/>
      <c r="U10" s="1107"/>
      <c r="V10" s="1107">
        <v>23</v>
      </c>
      <c r="W10" s="1107"/>
      <c r="X10" s="1107"/>
      <c r="Y10" s="1107"/>
      <c r="Z10" s="1107"/>
      <c r="AA10" s="1107">
        <v>0</v>
      </c>
      <c r="AB10" s="1107"/>
      <c r="AC10" s="1107"/>
      <c r="AD10" s="1107"/>
      <c r="AE10" s="1108"/>
      <c r="AF10" s="1103">
        <v>0</v>
      </c>
      <c r="AG10" s="1104"/>
      <c r="AH10" s="1104"/>
      <c r="AI10" s="1104"/>
      <c r="AJ10" s="1105"/>
      <c r="AK10" s="1148" t="s">
        <v>610</v>
      </c>
      <c r="AL10" s="1149"/>
      <c r="AM10" s="1149"/>
      <c r="AN10" s="1149"/>
      <c r="AO10" s="1149"/>
      <c r="AP10" s="1149" t="s">
        <v>610</v>
      </c>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t="s">
        <v>598</v>
      </c>
      <c r="BT10" s="1061"/>
      <c r="BU10" s="1061"/>
      <c r="BV10" s="1061"/>
      <c r="BW10" s="1061"/>
      <c r="BX10" s="1061"/>
      <c r="BY10" s="1061"/>
      <c r="BZ10" s="1061"/>
      <c r="CA10" s="1061"/>
      <c r="CB10" s="1061"/>
      <c r="CC10" s="1061"/>
      <c r="CD10" s="1061"/>
      <c r="CE10" s="1061"/>
      <c r="CF10" s="1061"/>
      <c r="CG10" s="1082"/>
      <c r="CH10" s="1057">
        <v>-2</v>
      </c>
      <c r="CI10" s="1058"/>
      <c r="CJ10" s="1058"/>
      <c r="CK10" s="1058"/>
      <c r="CL10" s="1059"/>
      <c r="CM10" s="1057">
        <v>136</v>
      </c>
      <c r="CN10" s="1058"/>
      <c r="CO10" s="1058"/>
      <c r="CP10" s="1058"/>
      <c r="CQ10" s="1059"/>
      <c r="CR10" s="1057">
        <v>70</v>
      </c>
      <c r="CS10" s="1058"/>
      <c r="CT10" s="1058"/>
      <c r="CU10" s="1058"/>
      <c r="CV10" s="1059"/>
      <c r="CW10" s="1057">
        <v>34</v>
      </c>
      <c r="CX10" s="1058"/>
      <c r="CY10" s="1058"/>
      <c r="CZ10" s="1058"/>
      <c r="DA10" s="1059"/>
      <c r="DB10" s="1057" t="s">
        <v>610</v>
      </c>
      <c r="DC10" s="1058"/>
      <c r="DD10" s="1058"/>
      <c r="DE10" s="1058"/>
      <c r="DF10" s="1059"/>
      <c r="DG10" s="1057" t="s">
        <v>610</v>
      </c>
      <c r="DH10" s="1058"/>
      <c r="DI10" s="1058"/>
      <c r="DJ10" s="1058"/>
      <c r="DK10" s="1059"/>
      <c r="DL10" s="1057" t="s">
        <v>544</v>
      </c>
      <c r="DM10" s="1058"/>
      <c r="DN10" s="1058"/>
      <c r="DO10" s="1058"/>
      <c r="DP10" s="1059"/>
      <c r="DQ10" s="1057" t="s">
        <v>544</v>
      </c>
      <c r="DR10" s="1058"/>
      <c r="DS10" s="1058"/>
      <c r="DT10" s="1058"/>
      <c r="DU10" s="1059"/>
      <c r="DV10" s="1060"/>
      <c r="DW10" s="1061"/>
      <c r="DX10" s="1061"/>
      <c r="DY10" s="1061"/>
      <c r="DZ10" s="1062"/>
      <c r="EA10" s="230"/>
    </row>
    <row r="11" spans="1:131" s="231" customFormat="1" ht="26.25" customHeight="1" x14ac:dyDescent="0.2">
      <c r="A11" s="234">
        <v>5</v>
      </c>
      <c r="B11" s="1098" t="s">
        <v>394</v>
      </c>
      <c r="C11" s="1099"/>
      <c r="D11" s="1099"/>
      <c r="E11" s="1099"/>
      <c r="F11" s="1099"/>
      <c r="G11" s="1099"/>
      <c r="H11" s="1099"/>
      <c r="I11" s="1099"/>
      <c r="J11" s="1099"/>
      <c r="K11" s="1099"/>
      <c r="L11" s="1099"/>
      <c r="M11" s="1099"/>
      <c r="N11" s="1099"/>
      <c r="O11" s="1099"/>
      <c r="P11" s="1100"/>
      <c r="Q11" s="1106">
        <v>5</v>
      </c>
      <c r="R11" s="1107"/>
      <c r="S11" s="1107"/>
      <c r="T11" s="1107"/>
      <c r="U11" s="1107"/>
      <c r="V11" s="1107">
        <v>5</v>
      </c>
      <c r="W11" s="1107"/>
      <c r="X11" s="1107"/>
      <c r="Y11" s="1107"/>
      <c r="Z11" s="1107"/>
      <c r="AA11" s="1107">
        <v>0</v>
      </c>
      <c r="AB11" s="1107"/>
      <c r="AC11" s="1107"/>
      <c r="AD11" s="1107"/>
      <c r="AE11" s="1108"/>
      <c r="AF11" s="1103" t="s">
        <v>128</v>
      </c>
      <c r="AG11" s="1104"/>
      <c r="AH11" s="1104"/>
      <c r="AI11" s="1104"/>
      <c r="AJ11" s="1105"/>
      <c r="AK11" s="1148" t="s">
        <v>610</v>
      </c>
      <c r="AL11" s="1149"/>
      <c r="AM11" s="1149"/>
      <c r="AN11" s="1149"/>
      <c r="AO11" s="1149"/>
      <c r="AP11" s="1149" t="s">
        <v>610</v>
      </c>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t="s">
        <v>599</v>
      </c>
      <c r="BT11" s="1061"/>
      <c r="BU11" s="1061"/>
      <c r="BV11" s="1061"/>
      <c r="BW11" s="1061"/>
      <c r="BX11" s="1061"/>
      <c r="BY11" s="1061"/>
      <c r="BZ11" s="1061"/>
      <c r="CA11" s="1061"/>
      <c r="CB11" s="1061"/>
      <c r="CC11" s="1061"/>
      <c r="CD11" s="1061"/>
      <c r="CE11" s="1061"/>
      <c r="CF11" s="1061"/>
      <c r="CG11" s="1082"/>
      <c r="CH11" s="1057">
        <v>12</v>
      </c>
      <c r="CI11" s="1058"/>
      <c r="CJ11" s="1058"/>
      <c r="CK11" s="1058"/>
      <c r="CL11" s="1059"/>
      <c r="CM11" s="1057">
        <v>394</v>
      </c>
      <c r="CN11" s="1058"/>
      <c r="CO11" s="1058"/>
      <c r="CP11" s="1058"/>
      <c r="CQ11" s="1059"/>
      <c r="CR11" s="1057">
        <v>102</v>
      </c>
      <c r="CS11" s="1058"/>
      <c r="CT11" s="1058"/>
      <c r="CU11" s="1058"/>
      <c r="CV11" s="1059"/>
      <c r="CW11" s="1057" t="s">
        <v>610</v>
      </c>
      <c r="CX11" s="1058"/>
      <c r="CY11" s="1058"/>
      <c r="CZ11" s="1058"/>
      <c r="DA11" s="1059"/>
      <c r="DB11" s="1057">
        <v>58</v>
      </c>
      <c r="DC11" s="1058"/>
      <c r="DD11" s="1058"/>
      <c r="DE11" s="1058"/>
      <c r="DF11" s="1059"/>
      <c r="DG11" s="1057" t="s">
        <v>610</v>
      </c>
      <c r="DH11" s="1058"/>
      <c r="DI11" s="1058"/>
      <c r="DJ11" s="1058"/>
      <c r="DK11" s="1059"/>
      <c r="DL11" s="1057" t="s">
        <v>544</v>
      </c>
      <c r="DM11" s="1058"/>
      <c r="DN11" s="1058"/>
      <c r="DO11" s="1058"/>
      <c r="DP11" s="1059"/>
      <c r="DQ11" s="1057" t="s">
        <v>544</v>
      </c>
      <c r="DR11" s="1058"/>
      <c r="DS11" s="1058"/>
      <c r="DT11" s="1058"/>
      <c r="DU11" s="1059"/>
      <c r="DV11" s="1060"/>
      <c r="DW11" s="1061"/>
      <c r="DX11" s="1061"/>
      <c r="DY11" s="1061"/>
      <c r="DZ11" s="1062"/>
      <c r="EA11" s="230"/>
    </row>
    <row r="12" spans="1:131" s="231" customFormat="1" ht="26.25" customHeight="1" x14ac:dyDescent="0.2">
      <c r="A12" s="234">
        <v>6</v>
      </c>
      <c r="B12" s="1098" t="s">
        <v>395</v>
      </c>
      <c r="C12" s="1099"/>
      <c r="D12" s="1099"/>
      <c r="E12" s="1099"/>
      <c r="F12" s="1099"/>
      <c r="G12" s="1099"/>
      <c r="H12" s="1099"/>
      <c r="I12" s="1099"/>
      <c r="J12" s="1099"/>
      <c r="K12" s="1099"/>
      <c r="L12" s="1099"/>
      <c r="M12" s="1099"/>
      <c r="N12" s="1099"/>
      <c r="O12" s="1099"/>
      <c r="P12" s="1100"/>
      <c r="Q12" s="1106">
        <v>94</v>
      </c>
      <c r="R12" s="1107"/>
      <c r="S12" s="1107"/>
      <c r="T12" s="1107"/>
      <c r="U12" s="1107"/>
      <c r="V12" s="1107">
        <v>46</v>
      </c>
      <c r="W12" s="1107"/>
      <c r="X12" s="1107"/>
      <c r="Y12" s="1107"/>
      <c r="Z12" s="1107"/>
      <c r="AA12" s="1107">
        <v>48</v>
      </c>
      <c r="AB12" s="1107"/>
      <c r="AC12" s="1107"/>
      <c r="AD12" s="1107"/>
      <c r="AE12" s="1108"/>
      <c r="AF12" s="1103" t="s">
        <v>128</v>
      </c>
      <c r="AG12" s="1104"/>
      <c r="AH12" s="1104"/>
      <c r="AI12" s="1104"/>
      <c r="AJ12" s="1105"/>
      <c r="AK12" s="1148">
        <v>80</v>
      </c>
      <c r="AL12" s="1149"/>
      <c r="AM12" s="1149"/>
      <c r="AN12" s="1149"/>
      <c r="AO12" s="1149"/>
      <c r="AP12" s="1149" t="s">
        <v>610</v>
      </c>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t="s">
        <v>600</v>
      </c>
      <c r="BT12" s="1061"/>
      <c r="BU12" s="1061"/>
      <c r="BV12" s="1061"/>
      <c r="BW12" s="1061"/>
      <c r="BX12" s="1061"/>
      <c r="BY12" s="1061"/>
      <c r="BZ12" s="1061"/>
      <c r="CA12" s="1061"/>
      <c r="CB12" s="1061"/>
      <c r="CC12" s="1061"/>
      <c r="CD12" s="1061"/>
      <c r="CE12" s="1061"/>
      <c r="CF12" s="1061"/>
      <c r="CG12" s="1082"/>
      <c r="CH12" s="1057">
        <v>2</v>
      </c>
      <c r="CI12" s="1058"/>
      <c r="CJ12" s="1058"/>
      <c r="CK12" s="1058"/>
      <c r="CL12" s="1059"/>
      <c r="CM12" s="1057">
        <v>95</v>
      </c>
      <c r="CN12" s="1058"/>
      <c r="CO12" s="1058"/>
      <c r="CP12" s="1058"/>
      <c r="CQ12" s="1059"/>
      <c r="CR12" s="1057">
        <v>10</v>
      </c>
      <c r="CS12" s="1058"/>
      <c r="CT12" s="1058"/>
      <c r="CU12" s="1058"/>
      <c r="CV12" s="1059"/>
      <c r="CW12" s="1057" t="s">
        <v>610</v>
      </c>
      <c r="CX12" s="1058"/>
      <c r="CY12" s="1058"/>
      <c r="CZ12" s="1058"/>
      <c r="DA12" s="1059"/>
      <c r="DB12" s="1057" t="s">
        <v>610</v>
      </c>
      <c r="DC12" s="1058"/>
      <c r="DD12" s="1058"/>
      <c r="DE12" s="1058"/>
      <c r="DF12" s="1059"/>
      <c r="DG12" s="1057" t="s">
        <v>610</v>
      </c>
      <c r="DH12" s="1058"/>
      <c r="DI12" s="1058"/>
      <c r="DJ12" s="1058"/>
      <c r="DK12" s="1059"/>
      <c r="DL12" s="1057" t="s">
        <v>544</v>
      </c>
      <c r="DM12" s="1058"/>
      <c r="DN12" s="1058"/>
      <c r="DO12" s="1058"/>
      <c r="DP12" s="1059"/>
      <c r="DQ12" s="1057" t="s">
        <v>544</v>
      </c>
      <c r="DR12" s="1058"/>
      <c r="DS12" s="1058"/>
      <c r="DT12" s="1058"/>
      <c r="DU12" s="1059"/>
      <c r="DV12" s="1060"/>
      <c r="DW12" s="1061"/>
      <c r="DX12" s="1061"/>
      <c r="DY12" s="1061"/>
      <c r="DZ12" s="1062"/>
      <c r="EA12" s="230"/>
    </row>
    <row r="13" spans="1:131" s="231" customFormat="1" ht="26.25" customHeight="1" x14ac:dyDescent="0.2">
      <c r="A13" s="234">
        <v>7</v>
      </c>
      <c r="B13" s="1098" t="s">
        <v>396</v>
      </c>
      <c r="C13" s="1099"/>
      <c r="D13" s="1099"/>
      <c r="E13" s="1099"/>
      <c r="F13" s="1099"/>
      <c r="G13" s="1099"/>
      <c r="H13" s="1099"/>
      <c r="I13" s="1099"/>
      <c r="J13" s="1099"/>
      <c r="K13" s="1099"/>
      <c r="L13" s="1099"/>
      <c r="M13" s="1099"/>
      <c r="N13" s="1099"/>
      <c r="O13" s="1099"/>
      <c r="P13" s="1100"/>
      <c r="Q13" s="1106">
        <v>725</v>
      </c>
      <c r="R13" s="1107"/>
      <c r="S13" s="1107"/>
      <c r="T13" s="1107"/>
      <c r="U13" s="1107"/>
      <c r="V13" s="1107">
        <v>676</v>
      </c>
      <c r="W13" s="1107"/>
      <c r="X13" s="1107"/>
      <c r="Y13" s="1107"/>
      <c r="Z13" s="1107"/>
      <c r="AA13" s="1107">
        <v>49</v>
      </c>
      <c r="AB13" s="1107"/>
      <c r="AC13" s="1107"/>
      <c r="AD13" s="1107"/>
      <c r="AE13" s="1108"/>
      <c r="AF13" s="1103" t="s">
        <v>128</v>
      </c>
      <c r="AG13" s="1104"/>
      <c r="AH13" s="1104"/>
      <c r="AI13" s="1104"/>
      <c r="AJ13" s="1105"/>
      <c r="AK13" s="1148">
        <v>323</v>
      </c>
      <c r="AL13" s="1149"/>
      <c r="AM13" s="1149"/>
      <c r="AN13" s="1149"/>
      <c r="AO13" s="1149"/>
      <c r="AP13" s="1149">
        <v>940</v>
      </c>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x14ac:dyDescent="0.2">
      <c r="A14" s="234">
        <v>8</v>
      </c>
      <c r="B14" s="1098" t="s">
        <v>397</v>
      </c>
      <c r="C14" s="1099"/>
      <c r="D14" s="1099"/>
      <c r="E14" s="1099"/>
      <c r="F14" s="1099"/>
      <c r="G14" s="1099"/>
      <c r="H14" s="1099"/>
      <c r="I14" s="1099"/>
      <c r="J14" s="1099"/>
      <c r="K14" s="1099"/>
      <c r="L14" s="1099"/>
      <c r="M14" s="1099"/>
      <c r="N14" s="1099"/>
      <c r="O14" s="1099"/>
      <c r="P14" s="1100"/>
      <c r="Q14" s="1106">
        <v>1156</v>
      </c>
      <c r="R14" s="1107"/>
      <c r="S14" s="1107"/>
      <c r="T14" s="1107"/>
      <c r="U14" s="1107"/>
      <c r="V14" s="1107">
        <v>1025</v>
      </c>
      <c r="W14" s="1107"/>
      <c r="X14" s="1107"/>
      <c r="Y14" s="1107"/>
      <c r="Z14" s="1107"/>
      <c r="AA14" s="1107">
        <v>131</v>
      </c>
      <c r="AB14" s="1107"/>
      <c r="AC14" s="1107"/>
      <c r="AD14" s="1107"/>
      <c r="AE14" s="1108"/>
      <c r="AF14" s="1103" t="s">
        <v>128</v>
      </c>
      <c r="AG14" s="1104"/>
      <c r="AH14" s="1104"/>
      <c r="AI14" s="1104"/>
      <c r="AJ14" s="1105"/>
      <c r="AK14" s="1148">
        <v>228</v>
      </c>
      <c r="AL14" s="1149"/>
      <c r="AM14" s="1149"/>
      <c r="AN14" s="1149"/>
      <c r="AO14" s="1149"/>
      <c r="AP14" s="1149">
        <v>1211</v>
      </c>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x14ac:dyDescent="0.2">
      <c r="A15" s="234">
        <v>9</v>
      </c>
      <c r="B15" s="1098" t="s">
        <v>398</v>
      </c>
      <c r="C15" s="1099"/>
      <c r="D15" s="1099"/>
      <c r="E15" s="1099"/>
      <c r="F15" s="1099"/>
      <c r="G15" s="1099"/>
      <c r="H15" s="1099"/>
      <c r="I15" s="1099"/>
      <c r="J15" s="1099"/>
      <c r="K15" s="1099"/>
      <c r="L15" s="1099"/>
      <c r="M15" s="1099"/>
      <c r="N15" s="1099"/>
      <c r="O15" s="1099"/>
      <c r="P15" s="1100"/>
      <c r="Q15" s="1106">
        <v>973</v>
      </c>
      <c r="R15" s="1107"/>
      <c r="S15" s="1107"/>
      <c r="T15" s="1107"/>
      <c r="U15" s="1107"/>
      <c r="V15" s="1107">
        <v>926</v>
      </c>
      <c r="W15" s="1107"/>
      <c r="X15" s="1107"/>
      <c r="Y15" s="1107"/>
      <c r="Z15" s="1107"/>
      <c r="AA15" s="1107">
        <v>47</v>
      </c>
      <c r="AB15" s="1107"/>
      <c r="AC15" s="1107"/>
      <c r="AD15" s="1107"/>
      <c r="AE15" s="1108"/>
      <c r="AF15" s="1103" t="s">
        <v>128</v>
      </c>
      <c r="AG15" s="1104"/>
      <c r="AH15" s="1104"/>
      <c r="AI15" s="1104"/>
      <c r="AJ15" s="1105"/>
      <c r="AK15" s="1148">
        <v>122</v>
      </c>
      <c r="AL15" s="1149"/>
      <c r="AM15" s="1149"/>
      <c r="AN15" s="1149"/>
      <c r="AO15" s="1149"/>
      <c r="AP15" s="1149">
        <v>991</v>
      </c>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x14ac:dyDescent="0.2">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x14ac:dyDescent="0.2">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x14ac:dyDescent="0.2">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x14ac:dyDescent="0.2">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x14ac:dyDescent="0.2">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x14ac:dyDescent="0.25">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x14ac:dyDescent="0.2">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399</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x14ac:dyDescent="0.25">
      <c r="A23" s="236" t="s">
        <v>400</v>
      </c>
      <c r="B23" s="1003" t="s">
        <v>401</v>
      </c>
      <c r="C23" s="1004"/>
      <c r="D23" s="1004"/>
      <c r="E23" s="1004"/>
      <c r="F23" s="1004"/>
      <c r="G23" s="1004"/>
      <c r="H23" s="1004"/>
      <c r="I23" s="1004"/>
      <c r="J23" s="1004"/>
      <c r="K23" s="1004"/>
      <c r="L23" s="1004"/>
      <c r="M23" s="1004"/>
      <c r="N23" s="1004"/>
      <c r="O23" s="1004"/>
      <c r="P23" s="1014"/>
      <c r="Q23" s="1135">
        <v>164843</v>
      </c>
      <c r="R23" s="1129"/>
      <c r="S23" s="1129"/>
      <c r="T23" s="1129"/>
      <c r="U23" s="1129"/>
      <c r="V23" s="1129">
        <v>156020</v>
      </c>
      <c r="W23" s="1129"/>
      <c r="X23" s="1129"/>
      <c r="Y23" s="1129"/>
      <c r="Z23" s="1129"/>
      <c r="AA23" s="1129">
        <v>8823</v>
      </c>
      <c r="AB23" s="1129"/>
      <c r="AC23" s="1129"/>
      <c r="AD23" s="1129"/>
      <c r="AE23" s="1136"/>
      <c r="AF23" s="1137">
        <v>6945</v>
      </c>
      <c r="AG23" s="1129"/>
      <c r="AH23" s="1129"/>
      <c r="AI23" s="1129"/>
      <c r="AJ23" s="1138"/>
      <c r="AK23" s="1139"/>
      <c r="AL23" s="1140"/>
      <c r="AM23" s="1140"/>
      <c r="AN23" s="1140"/>
      <c r="AO23" s="1140"/>
      <c r="AP23" s="1129">
        <v>89094</v>
      </c>
      <c r="AQ23" s="1129"/>
      <c r="AR23" s="1129"/>
      <c r="AS23" s="1129"/>
      <c r="AT23" s="1129"/>
      <c r="AU23" s="1130"/>
      <c r="AV23" s="1130"/>
      <c r="AW23" s="1130"/>
      <c r="AX23" s="1130"/>
      <c r="AY23" s="1131"/>
      <c r="AZ23" s="1132" t="s">
        <v>128</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x14ac:dyDescent="0.2">
      <c r="A24" s="1128" t="s">
        <v>402</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x14ac:dyDescent="0.25">
      <c r="A25" s="1127" t="s">
        <v>403</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x14ac:dyDescent="0.2">
      <c r="A26" s="1063" t="s">
        <v>373</v>
      </c>
      <c r="B26" s="1064"/>
      <c r="C26" s="1064"/>
      <c r="D26" s="1064"/>
      <c r="E26" s="1064"/>
      <c r="F26" s="1064"/>
      <c r="G26" s="1064"/>
      <c r="H26" s="1064"/>
      <c r="I26" s="1064"/>
      <c r="J26" s="1064"/>
      <c r="K26" s="1064"/>
      <c r="L26" s="1064"/>
      <c r="M26" s="1064"/>
      <c r="N26" s="1064"/>
      <c r="O26" s="1064"/>
      <c r="P26" s="1065"/>
      <c r="Q26" s="1069" t="s">
        <v>404</v>
      </c>
      <c r="R26" s="1070"/>
      <c r="S26" s="1070"/>
      <c r="T26" s="1070"/>
      <c r="U26" s="1071"/>
      <c r="V26" s="1069" t="s">
        <v>405</v>
      </c>
      <c r="W26" s="1070"/>
      <c r="X26" s="1070"/>
      <c r="Y26" s="1070"/>
      <c r="Z26" s="1071"/>
      <c r="AA26" s="1069" t="s">
        <v>406</v>
      </c>
      <c r="AB26" s="1070"/>
      <c r="AC26" s="1070"/>
      <c r="AD26" s="1070"/>
      <c r="AE26" s="1070"/>
      <c r="AF26" s="1123" t="s">
        <v>407</v>
      </c>
      <c r="AG26" s="1076"/>
      <c r="AH26" s="1076"/>
      <c r="AI26" s="1076"/>
      <c r="AJ26" s="1124"/>
      <c r="AK26" s="1070" t="s">
        <v>408</v>
      </c>
      <c r="AL26" s="1070"/>
      <c r="AM26" s="1070"/>
      <c r="AN26" s="1070"/>
      <c r="AO26" s="1071"/>
      <c r="AP26" s="1069" t="s">
        <v>409</v>
      </c>
      <c r="AQ26" s="1070"/>
      <c r="AR26" s="1070"/>
      <c r="AS26" s="1070"/>
      <c r="AT26" s="1071"/>
      <c r="AU26" s="1069" t="s">
        <v>410</v>
      </c>
      <c r="AV26" s="1070"/>
      <c r="AW26" s="1070"/>
      <c r="AX26" s="1070"/>
      <c r="AY26" s="1071"/>
      <c r="AZ26" s="1069" t="s">
        <v>411</v>
      </c>
      <c r="BA26" s="1070"/>
      <c r="BB26" s="1070"/>
      <c r="BC26" s="1070"/>
      <c r="BD26" s="1071"/>
      <c r="BE26" s="1069" t="s">
        <v>380</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x14ac:dyDescent="0.25">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x14ac:dyDescent="0.2">
      <c r="A28" s="238">
        <v>1</v>
      </c>
      <c r="B28" s="1115" t="s">
        <v>412</v>
      </c>
      <c r="C28" s="1116"/>
      <c r="D28" s="1116"/>
      <c r="E28" s="1116"/>
      <c r="F28" s="1116"/>
      <c r="G28" s="1116"/>
      <c r="H28" s="1116"/>
      <c r="I28" s="1116"/>
      <c r="J28" s="1116"/>
      <c r="K28" s="1116"/>
      <c r="L28" s="1116"/>
      <c r="M28" s="1116"/>
      <c r="N28" s="1116"/>
      <c r="O28" s="1116"/>
      <c r="P28" s="1117"/>
      <c r="Q28" s="1118">
        <v>29749</v>
      </c>
      <c r="R28" s="1119"/>
      <c r="S28" s="1119"/>
      <c r="T28" s="1119"/>
      <c r="U28" s="1119"/>
      <c r="V28" s="1119">
        <v>28948</v>
      </c>
      <c r="W28" s="1119"/>
      <c r="X28" s="1119"/>
      <c r="Y28" s="1119"/>
      <c r="Z28" s="1119"/>
      <c r="AA28" s="1119">
        <v>802</v>
      </c>
      <c r="AB28" s="1119"/>
      <c r="AC28" s="1119"/>
      <c r="AD28" s="1119"/>
      <c r="AE28" s="1120"/>
      <c r="AF28" s="1121">
        <v>802</v>
      </c>
      <c r="AG28" s="1119"/>
      <c r="AH28" s="1119"/>
      <c r="AI28" s="1119"/>
      <c r="AJ28" s="1122"/>
      <c r="AK28" s="1110">
        <v>3797</v>
      </c>
      <c r="AL28" s="1111"/>
      <c r="AM28" s="1111"/>
      <c r="AN28" s="1111"/>
      <c r="AO28" s="1111"/>
      <c r="AP28" s="1111" t="s">
        <v>544</v>
      </c>
      <c r="AQ28" s="1111"/>
      <c r="AR28" s="1111"/>
      <c r="AS28" s="1111"/>
      <c r="AT28" s="1111"/>
      <c r="AU28" s="1111" t="s">
        <v>544</v>
      </c>
      <c r="AV28" s="1111"/>
      <c r="AW28" s="1111"/>
      <c r="AX28" s="1111"/>
      <c r="AY28" s="1111"/>
      <c r="AZ28" s="1112"/>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x14ac:dyDescent="0.2">
      <c r="A29" s="238">
        <v>2</v>
      </c>
      <c r="B29" s="1098" t="s">
        <v>413</v>
      </c>
      <c r="C29" s="1099"/>
      <c r="D29" s="1099"/>
      <c r="E29" s="1099"/>
      <c r="F29" s="1099"/>
      <c r="G29" s="1099"/>
      <c r="H29" s="1099"/>
      <c r="I29" s="1099"/>
      <c r="J29" s="1099"/>
      <c r="K29" s="1099"/>
      <c r="L29" s="1099"/>
      <c r="M29" s="1099"/>
      <c r="N29" s="1099"/>
      <c r="O29" s="1099"/>
      <c r="P29" s="1100"/>
      <c r="Q29" s="1106">
        <v>26276</v>
      </c>
      <c r="R29" s="1107"/>
      <c r="S29" s="1107"/>
      <c r="T29" s="1107"/>
      <c r="U29" s="1107"/>
      <c r="V29" s="1107">
        <v>25463</v>
      </c>
      <c r="W29" s="1107"/>
      <c r="X29" s="1107"/>
      <c r="Y29" s="1107"/>
      <c r="Z29" s="1107"/>
      <c r="AA29" s="1107">
        <v>813</v>
      </c>
      <c r="AB29" s="1107"/>
      <c r="AC29" s="1107"/>
      <c r="AD29" s="1107"/>
      <c r="AE29" s="1108"/>
      <c r="AF29" s="1103">
        <v>813</v>
      </c>
      <c r="AG29" s="1104"/>
      <c r="AH29" s="1104"/>
      <c r="AI29" s="1104"/>
      <c r="AJ29" s="1105"/>
      <c r="AK29" s="1046">
        <v>4262</v>
      </c>
      <c r="AL29" s="1037"/>
      <c r="AM29" s="1037"/>
      <c r="AN29" s="1037"/>
      <c r="AO29" s="1037"/>
      <c r="AP29" s="1037" t="s">
        <v>544</v>
      </c>
      <c r="AQ29" s="1037"/>
      <c r="AR29" s="1037"/>
      <c r="AS29" s="1037"/>
      <c r="AT29" s="1037"/>
      <c r="AU29" s="1037" t="s">
        <v>544</v>
      </c>
      <c r="AV29" s="1037"/>
      <c r="AW29" s="1037"/>
      <c r="AX29" s="1037"/>
      <c r="AY29" s="1037"/>
      <c r="AZ29" s="1109"/>
      <c r="BA29" s="1109"/>
      <c r="BB29" s="1109"/>
      <c r="BC29" s="1109"/>
      <c r="BD29" s="1109"/>
      <c r="BE29" s="1038"/>
      <c r="BF29" s="1038"/>
      <c r="BG29" s="1038"/>
      <c r="BH29" s="1038"/>
      <c r="BI29" s="1039"/>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x14ac:dyDescent="0.2">
      <c r="A30" s="238">
        <v>3</v>
      </c>
      <c r="B30" s="1098" t="s">
        <v>414</v>
      </c>
      <c r="C30" s="1099"/>
      <c r="D30" s="1099"/>
      <c r="E30" s="1099"/>
      <c r="F30" s="1099"/>
      <c r="G30" s="1099"/>
      <c r="H30" s="1099"/>
      <c r="I30" s="1099"/>
      <c r="J30" s="1099"/>
      <c r="K30" s="1099"/>
      <c r="L30" s="1099"/>
      <c r="M30" s="1099"/>
      <c r="N30" s="1099"/>
      <c r="O30" s="1099"/>
      <c r="P30" s="1100"/>
      <c r="Q30" s="1106">
        <v>3502</v>
      </c>
      <c r="R30" s="1107"/>
      <c r="S30" s="1107"/>
      <c r="T30" s="1107"/>
      <c r="U30" s="1107"/>
      <c r="V30" s="1107">
        <v>3481</v>
      </c>
      <c r="W30" s="1107"/>
      <c r="X30" s="1107"/>
      <c r="Y30" s="1107"/>
      <c r="Z30" s="1107"/>
      <c r="AA30" s="1107">
        <v>21</v>
      </c>
      <c r="AB30" s="1107"/>
      <c r="AC30" s="1107"/>
      <c r="AD30" s="1107"/>
      <c r="AE30" s="1108"/>
      <c r="AF30" s="1103">
        <v>21</v>
      </c>
      <c r="AG30" s="1104"/>
      <c r="AH30" s="1104"/>
      <c r="AI30" s="1104"/>
      <c r="AJ30" s="1105"/>
      <c r="AK30" s="1046">
        <v>763</v>
      </c>
      <c r="AL30" s="1037"/>
      <c r="AM30" s="1037"/>
      <c r="AN30" s="1037"/>
      <c r="AO30" s="1037"/>
      <c r="AP30" s="1037" t="s">
        <v>544</v>
      </c>
      <c r="AQ30" s="1037"/>
      <c r="AR30" s="1037"/>
      <c r="AS30" s="1037"/>
      <c r="AT30" s="1037"/>
      <c r="AU30" s="1037" t="s">
        <v>544</v>
      </c>
      <c r="AV30" s="1037"/>
      <c r="AW30" s="1037"/>
      <c r="AX30" s="1037"/>
      <c r="AY30" s="1037"/>
      <c r="AZ30" s="1109"/>
      <c r="BA30" s="1109"/>
      <c r="BB30" s="1109"/>
      <c r="BC30" s="1109"/>
      <c r="BD30" s="1109"/>
      <c r="BE30" s="1038"/>
      <c r="BF30" s="1038"/>
      <c r="BG30" s="1038"/>
      <c r="BH30" s="1038"/>
      <c r="BI30" s="1039"/>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x14ac:dyDescent="0.2">
      <c r="A31" s="238">
        <v>4</v>
      </c>
      <c r="B31" s="1098" t="s">
        <v>415</v>
      </c>
      <c r="C31" s="1099"/>
      <c r="D31" s="1099"/>
      <c r="E31" s="1099"/>
      <c r="F31" s="1099"/>
      <c r="G31" s="1099"/>
      <c r="H31" s="1099"/>
      <c r="I31" s="1099"/>
      <c r="J31" s="1099"/>
      <c r="K31" s="1099"/>
      <c r="L31" s="1099"/>
      <c r="M31" s="1099"/>
      <c r="N31" s="1099"/>
      <c r="O31" s="1099"/>
      <c r="P31" s="1100"/>
      <c r="Q31" s="1106">
        <v>101</v>
      </c>
      <c r="R31" s="1107"/>
      <c r="S31" s="1107"/>
      <c r="T31" s="1107"/>
      <c r="U31" s="1107"/>
      <c r="V31" s="1107">
        <v>88</v>
      </c>
      <c r="W31" s="1107"/>
      <c r="X31" s="1107"/>
      <c r="Y31" s="1107"/>
      <c r="Z31" s="1107"/>
      <c r="AA31" s="1107">
        <v>14</v>
      </c>
      <c r="AB31" s="1107"/>
      <c r="AC31" s="1107"/>
      <c r="AD31" s="1107"/>
      <c r="AE31" s="1108"/>
      <c r="AF31" s="1103">
        <v>14</v>
      </c>
      <c r="AG31" s="1104"/>
      <c r="AH31" s="1104"/>
      <c r="AI31" s="1104"/>
      <c r="AJ31" s="1105"/>
      <c r="AK31" s="1046" t="s">
        <v>610</v>
      </c>
      <c r="AL31" s="1037"/>
      <c r="AM31" s="1037"/>
      <c r="AN31" s="1037"/>
      <c r="AO31" s="1037"/>
      <c r="AP31" s="1037" t="s">
        <v>610</v>
      </c>
      <c r="AQ31" s="1037"/>
      <c r="AR31" s="1037"/>
      <c r="AS31" s="1037"/>
      <c r="AT31" s="1037"/>
      <c r="AU31" s="1037" t="s">
        <v>610</v>
      </c>
      <c r="AV31" s="1037"/>
      <c r="AW31" s="1037"/>
      <c r="AX31" s="1037"/>
      <c r="AY31" s="1037"/>
      <c r="AZ31" s="1109"/>
      <c r="BA31" s="1109"/>
      <c r="BB31" s="1109"/>
      <c r="BC31" s="1109"/>
      <c r="BD31" s="1109"/>
      <c r="BE31" s="1038"/>
      <c r="BF31" s="1038"/>
      <c r="BG31" s="1038"/>
      <c r="BH31" s="1038"/>
      <c r="BI31" s="1039"/>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x14ac:dyDescent="0.2">
      <c r="A32" s="238">
        <v>5</v>
      </c>
      <c r="B32" s="1098" t="s">
        <v>416</v>
      </c>
      <c r="C32" s="1099"/>
      <c r="D32" s="1099"/>
      <c r="E32" s="1099"/>
      <c r="F32" s="1099"/>
      <c r="G32" s="1099"/>
      <c r="H32" s="1099"/>
      <c r="I32" s="1099"/>
      <c r="J32" s="1099"/>
      <c r="K32" s="1099"/>
      <c r="L32" s="1099"/>
      <c r="M32" s="1099"/>
      <c r="N32" s="1099"/>
      <c r="O32" s="1099"/>
      <c r="P32" s="1100"/>
      <c r="Q32" s="1106">
        <v>7900</v>
      </c>
      <c r="R32" s="1107"/>
      <c r="S32" s="1107"/>
      <c r="T32" s="1107"/>
      <c r="U32" s="1107"/>
      <c r="V32" s="1107">
        <v>6261</v>
      </c>
      <c r="W32" s="1107"/>
      <c r="X32" s="1107"/>
      <c r="Y32" s="1107"/>
      <c r="Z32" s="1107"/>
      <c r="AA32" s="1107">
        <v>1639</v>
      </c>
      <c r="AB32" s="1107"/>
      <c r="AC32" s="1107"/>
      <c r="AD32" s="1107"/>
      <c r="AE32" s="1108"/>
      <c r="AF32" s="1103">
        <v>11420</v>
      </c>
      <c r="AG32" s="1104"/>
      <c r="AH32" s="1104"/>
      <c r="AI32" s="1104"/>
      <c r="AJ32" s="1105"/>
      <c r="AK32" s="1046">
        <v>236</v>
      </c>
      <c r="AL32" s="1037"/>
      <c r="AM32" s="1037"/>
      <c r="AN32" s="1037"/>
      <c r="AO32" s="1037"/>
      <c r="AP32" s="1037">
        <v>7205</v>
      </c>
      <c r="AQ32" s="1037"/>
      <c r="AR32" s="1037"/>
      <c r="AS32" s="1037"/>
      <c r="AT32" s="1037"/>
      <c r="AU32" s="1037">
        <v>29</v>
      </c>
      <c r="AV32" s="1037"/>
      <c r="AW32" s="1037"/>
      <c r="AX32" s="1037"/>
      <c r="AY32" s="1037"/>
      <c r="AZ32" s="1109" t="s">
        <v>610</v>
      </c>
      <c r="BA32" s="1109"/>
      <c r="BB32" s="1109"/>
      <c r="BC32" s="1109"/>
      <c r="BD32" s="1109"/>
      <c r="BE32" s="1038" t="s">
        <v>417</v>
      </c>
      <c r="BF32" s="1038"/>
      <c r="BG32" s="1038"/>
      <c r="BH32" s="1038"/>
      <c r="BI32" s="1039"/>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x14ac:dyDescent="0.2">
      <c r="A33" s="238">
        <v>6</v>
      </c>
      <c r="B33" s="1098" t="s">
        <v>418</v>
      </c>
      <c r="C33" s="1099"/>
      <c r="D33" s="1099"/>
      <c r="E33" s="1099"/>
      <c r="F33" s="1099"/>
      <c r="G33" s="1099"/>
      <c r="H33" s="1099"/>
      <c r="I33" s="1099"/>
      <c r="J33" s="1099"/>
      <c r="K33" s="1099"/>
      <c r="L33" s="1099"/>
      <c r="M33" s="1099"/>
      <c r="N33" s="1099"/>
      <c r="O33" s="1099"/>
      <c r="P33" s="1100"/>
      <c r="Q33" s="1106">
        <v>303</v>
      </c>
      <c r="R33" s="1107"/>
      <c r="S33" s="1107"/>
      <c r="T33" s="1107"/>
      <c r="U33" s="1107"/>
      <c r="V33" s="1107">
        <v>311</v>
      </c>
      <c r="W33" s="1107"/>
      <c r="X33" s="1107"/>
      <c r="Y33" s="1107"/>
      <c r="Z33" s="1107"/>
      <c r="AA33" s="1107">
        <v>-7</v>
      </c>
      <c r="AB33" s="1107"/>
      <c r="AC33" s="1107"/>
      <c r="AD33" s="1107"/>
      <c r="AE33" s="1108"/>
      <c r="AF33" s="1103">
        <v>398</v>
      </c>
      <c r="AG33" s="1104"/>
      <c r="AH33" s="1104"/>
      <c r="AI33" s="1104"/>
      <c r="AJ33" s="1105"/>
      <c r="AK33" s="1046" t="s">
        <v>610</v>
      </c>
      <c r="AL33" s="1037"/>
      <c r="AM33" s="1037"/>
      <c r="AN33" s="1037"/>
      <c r="AO33" s="1037"/>
      <c r="AP33" s="1037" t="s">
        <v>610</v>
      </c>
      <c r="AQ33" s="1037"/>
      <c r="AR33" s="1037"/>
      <c r="AS33" s="1037"/>
      <c r="AT33" s="1037"/>
      <c r="AU33" s="1037" t="s">
        <v>610</v>
      </c>
      <c r="AV33" s="1037"/>
      <c r="AW33" s="1037"/>
      <c r="AX33" s="1037"/>
      <c r="AY33" s="1037"/>
      <c r="AZ33" s="1109" t="s">
        <v>610</v>
      </c>
      <c r="BA33" s="1109"/>
      <c r="BB33" s="1109"/>
      <c r="BC33" s="1109"/>
      <c r="BD33" s="1109"/>
      <c r="BE33" s="1038" t="s">
        <v>419</v>
      </c>
      <c r="BF33" s="1038"/>
      <c r="BG33" s="1038"/>
      <c r="BH33" s="1038"/>
      <c r="BI33" s="1039"/>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x14ac:dyDescent="0.2">
      <c r="A34" s="238">
        <v>7</v>
      </c>
      <c r="B34" s="1098" t="s">
        <v>420</v>
      </c>
      <c r="C34" s="1099"/>
      <c r="D34" s="1099"/>
      <c r="E34" s="1099"/>
      <c r="F34" s="1099"/>
      <c r="G34" s="1099"/>
      <c r="H34" s="1099"/>
      <c r="I34" s="1099"/>
      <c r="J34" s="1099"/>
      <c r="K34" s="1099"/>
      <c r="L34" s="1099"/>
      <c r="M34" s="1099"/>
      <c r="N34" s="1099"/>
      <c r="O34" s="1099"/>
      <c r="P34" s="1100"/>
      <c r="Q34" s="1106">
        <v>8652</v>
      </c>
      <c r="R34" s="1107"/>
      <c r="S34" s="1107"/>
      <c r="T34" s="1107"/>
      <c r="U34" s="1107"/>
      <c r="V34" s="1107">
        <v>8598</v>
      </c>
      <c r="W34" s="1107"/>
      <c r="X34" s="1107"/>
      <c r="Y34" s="1107"/>
      <c r="Z34" s="1107"/>
      <c r="AA34" s="1107">
        <v>55</v>
      </c>
      <c r="AB34" s="1107"/>
      <c r="AC34" s="1107"/>
      <c r="AD34" s="1107"/>
      <c r="AE34" s="1108"/>
      <c r="AF34" s="1103">
        <v>398</v>
      </c>
      <c r="AG34" s="1104"/>
      <c r="AH34" s="1104"/>
      <c r="AI34" s="1104"/>
      <c r="AJ34" s="1105"/>
      <c r="AK34" s="1046">
        <v>5073</v>
      </c>
      <c r="AL34" s="1037"/>
      <c r="AM34" s="1037"/>
      <c r="AN34" s="1037"/>
      <c r="AO34" s="1037"/>
      <c r="AP34" s="1037">
        <v>60047</v>
      </c>
      <c r="AQ34" s="1037"/>
      <c r="AR34" s="1037"/>
      <c r="AS34" s="1037"/>
      <c r="AT34" s="1037"/>
      <c r="AU34" s="1037">
        <v>43263</v>
      </c>
      <c r="AV34" s="1037"/>
      <c r="AW34" s="1037"/>
      <c r="AX34" s="1037"/>
      <c r="AY34" s="1037"/>
      <c r="AZ34" s="1109" t="s">
        <v>610</v>
      </c>
      <c r="BA34" s="1109"/>
      <c r="BB34" s="1109"/>
      <c r="BC34" s="1109"/>
      <c r="BD34" s="1109"/>
      <c r="BE34" s="1038" t="s">
        <v>417</v>
      </c>
      <c r="BF34" s="1038"/>
      <c r="BG34" s="1038"/>
      <c r="BH34" s="1038"/>
      <c r="BI34" s="1039"/>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x14ac:dyDescent="0.2">
      <c r="A35" s="238">
        <v>8</v>
      </c>
      <c r="B35" s="1098" t="s">
        <v>421</v>
      </c>
      <c r="C35" s="1099"/>
      <c r="D35" s="1099"/>
      <c r="E35" s="1099"/>
      <c r="F35" s="1099"/>
      <c r="G35" s="1099"/>
      <c r="H35" s="1099"/>
      <c r="I35" s="1099"/>
      <c r="J35" s="1099"/>
      <c r="K35" s="1099"/>
      <c r="L35" s="1099"/>
      <c r="M35" s="1099"/>
      <c r="N35" s="1099"/>
      <c r="O35" s="1099"/>
      <c r="P35" s="1100"/>
      <c r="Q35" s="1106">
        <v>633</v>
      </c>
      <c r="R35" s="1107"/>
      <c r="S35" s="1107"/>
      <c r="T35" s="1107"/>
      <c r="U35" s="1107"/>
      <c r="V35" s="1107">
        <v>633</v>
      </c>
      <c r="W35" s="1107"/>
      <c r="X35" s="1107"/>
      <c r="Y35" s="1107"/>
      <c r="Z35" s="1107"/>
      <c r="AA35" s="1107" t="s">
        <v>610</v>
      </c>
      <c r="AB35" s="1107"/>
      <c r="AC35" s="1107"/>
      <c r="AD35" s="1107"/>
      <c r="AE35" s="1108"/>
      <c r="AF35" s="1103">
        <v>1</v>
      </c>
      <c r="AG35" s="1104"/>
      <c r="AH35" s="1104"/>
      <c r="AI35" s="1104"/>
      <c r="AJ35" s="1105"/>
      <c r="AK35" s="1046">
        <v>542</v>
      </c>
      <c r="AL35" s="1037"/>
      <c r="AM35" s="1037"/>
      <c r="AN35" s="1037"/>
      <c r="AO35" s="1037"/>
      <c r="AP35" s="1037">
        <v>3767</v>
      </c>
      <c r="AQ35" s="1037"/>
      <c r="AR35" s="1037"/>
      <c r="AS35" s="1037"/>
      <c r="AT35" s="1037"/>
      <c r="AU35" s="1037">
        <v>3767</v>
      </c>
      <c r="AV35" s="1037"/>
      <c r="AW35" s="1037"/>
      <c r="AX35" s="1037"/>
      <c r="AY35" s="1037"/>
      <c r="AZ35" s="1109" t="s">
        <v>610</v>
      </c>
      <c r="BA35" s="1109"/>
      <c r="BB35" s="1109"/>
      <c r="BC35" s="1109"/>
      <c r="BD35" s="1109"/>
      <c r="BE35" s="1038" t="s">
        <v>417</v>
      </c>
      <c r="BF35" s="1038"/>
      <c r="BG35" s="1038"/>
      <c r="BH35" s="1038"/>
      <c r="BI35" s="1039"/>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x14ac:dyDescent="0.2">
      <c r="A36" s="238">
        <v>9</v>
      </c>
      <c r="B36" s="1098" t="s">
        <v>422</v>
      </c>
      <c r="C36" s="1099"/>
      <c r="D36" s="1099"/>
      <c r="E36" s="1099"/>
      <c r="F36" s="1099"/>
      <c r="G36" s="1099"/>
      <c r="H36" s="1099"/>
      <c r="I36" s="1099"/>
      <c r="J36" s="1099"/>
      <c r="K36" s="1099"/>
      <c r="L36" s="1099"/>
      <c r="M36" s="1099"/>
      <c r="N36" s="1099"/>
      <c r="O36" s="1099"/>
      <c r="P36" s="1100"/>
      <c r="Q36" s="1106">
        <v>177</v>
      </c>
      <c r="R36" s="1107"/>
      <c r="S36" s="1107"/>
      <c r="T36" s="1107"/>
      <c r="U36" s="1107"/>
      <c r="V36" s="1107">
        <v>164</v>
      </c>
      <c r="W36" s="1107"/>
      <c r="X36" s="1107"/>
      <c r="Y36" s="1107"/>
      <c r="Z36" s="1107"/>
      <c r="AA36" s="1107">
        <v>13</v>
      </c>
      <c r="AB36" s="1107"/>
      <c r="AC36" s="1107"/>
      <c r="AD36" s="1107"/>
      <c r="AE36" s="1108"/>
      <c r="AF36" s="1103">
        <v>13</v>
      </c>
      <c r="AG36" s="1104"/>
      <c r="AH36" s="1104"/>
      <c r="AI36" s="1104"/>
      <c r="AJ36" s="1105"/>
      <c r="AK36" s="1046">
        <v>144</v>
      </c>
      <c r="AL36" s="1037"/>
      <c r="AM36" s="1037"/>
      <c r="AN36" s="1037"/>
      <c r="AO36" s="1037"/>
      <c r="AP36" s="1037">
        <v>475</v>
      </c>
      <c r="AQ36" s="1037"/>
      <c r="AR36" s="1037"/>
      <c r="AS36" s="1037"/>
      <c r="AT36" s="1037"/>
      <c r="AU36" s="1037">
        <v>430</v>
      </c>
      <c r="AV36" s="1037"/>
      <c r="AW36" s="1037"/>
      <c r="AX36" s="1037"/>
      <c r="AY36" s="1037"/>
      <c r="AZ36" s="1109" t="s">
        <v>610</v>
      </c>
      <c r="BA36" s="1109"/>
      <c r="BB36" s="1109"/>
      <c r="BC36" s="1109"/>
      <c r="BD36" s="1109"/>
      <c r="BE36" s="1038" t="s">
        <v>423</v>
      </c>
      <c r="BF36" s="1038"/>
      <c r="BG36" s="1038"/>
      <c r="BH36" s="1038"/>
      <c r="BI36" s="1039"/>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x14ac:dyDescent="0.2">
      <c r="A37" s="238">
        <v>10</v>
      </c>
      <c r="B37" s="1098" t="s">
        <v>424</v>
      </c>
      <c r="C37" s="1099"/>
      <c r="D37" s="1099"/>
      <c r="E37" s="1099"/>
      <c r="F37" s="1099"/>
      <c r="G37" s="1099"/>
      <c r="H37" s="1099"/>
      <c r="I37" s="1099"/>
      <c r="J37" s="1099"/>
      <c r="K37" s="1099"/>
      <c r="L37" s="1099"/>
      <c r="M37" s="1099"/>
      <c r="N37" s="1099"/>
      <c r="O37" s="1099"/>
      <c r="P37" s="1100"/>
      <c r="Q37" s="1106">
        <v>29</v>
      </c>
      <c r="R37" s="1107"/>
      <c r="S37" s="1107"/>
      <c r="T37" s="1107"/>
      <c r="U37" s="1107"/>
      <c r="V37" s="1107">
        <v>22</v>
      </c>
      <c r="W37" s="1107"/>
      <c r="X37" s="1107"/>
      <c r="Y37" s="1107"/>
      <c r="Z37" s="1107"/>
      <c r="AA37" s="1107">
        <v>7</v>
      </c>
      <c r="AB37" s="1107"/>
      <c r="AC37" s="1107"/>
      <c r="AD37" s="1107"/>
      <c r="AE37" s="1108"/>
      <c r="AF37" s="1103">
        <v>7</v>
      </c>
      <c r="AG37" s="1104"/>
      <c r="AH37" s="1104"/>
      <c r="AI37" s="1104"/>
      <c r="AJ37" s="1105"/>
      <c r="AK37" s="1046">
        <v>27</v>
      </c>
      <c r="AL37" s="1037"/>
      <c r="AM37" s="1037"/>
      <c r="AN37" s="1037"/>
      <c r="AO37" s="1037"/>
      <c r="AP37" s="1037" t="s">
        <v>610</v>
      </c>
      <c r="AQ37" s="1037"/>
      <c r="AR37" s="1037"/>
      <c r="AS37" s="1037"/>
      <c r="AT37" s="1037"/>
      <c r="AU37" s="1037" t="s">
        <v>610</v>
      </c>
      <c r="AV37" s="1037"/>
      <c r="AW37" s="1037"/>
      <c r="AX37" s="1037"/>
      <c r="AY37" s="1037"/>
      <c r="AZ37" s="1109" t="s">
        <v>610</v>
      </c>
      <c r="BA37" s="1109"/>
      <c r="BB37" s="1109"/>
      <c r="BC37" s="1109"/>
      <c r="BD37" s="1109"/>
      <c r="BE37" s="1038" t="s">
        <v>423</v>
      </c>
      <c r="BF37" s="1038"/>
      <c r="BG37" s="1038"/>
      <c r="BH37" s="1038"/>
      <c r="BI37" s="1039"/>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x14ac:dyDescent="0.2">
      <c r="A38" s="238">
        <v>11</v>
      </c>
      <c r="B38" s="1098" t="s">
        <v>425</v>
      </c>
      <c r="C38" s="1099"/>
      <c r="D38" s="1099"/>
      <c r="E38" s="1099"/>
      <c r="F38" s="1099"/>
      <c r="G38" s="1099"/>
      <c r="H38" s="1099"/>
      <c r="I38" s="1099"/>
      <c r="J38" s="1099"/>
      <c r="K38" s="1099"/>
      <c r="L38" s="1099"/>
      <c r="M38" s="1099"/>
      <c r="N38" s="1099"/>
      <c r="O38" s="1099"/>
      <c r="P38" s="1100"/>
      <c r="Q38" s="1106">
        <v>18</v>
      </c>
      <c r="R38" s="1107"/>
      <c r="S38" s="1107"/>
      <c r="T38" s="1107"/>
      <c r="U38" s="1107"/>
      <c r="V38" s="1107">
        <v>10</v>
      </c>
      <c r="W38" s="1107"/>
      <c r="X38" s="1107"/>
      <c r="Y38" s="1107"/>
      <c r="Z38" s="1107"/>
      <c r="AA38" s="1107">
        <v>8</v>
      </c>
      <c r="AB38" s="1107"/>
      <c r="AC38" s="1107"/>
      <c r="AD38" s="1107"/>
      <c r="AE38" s="1108"/>
      <c r="AF38" s="1103">
        <v>8</v>
      </c>
      <c r="AG38" s="1104"/>
      <c r="AH38" s="1104"/>
      <c r="AI38" s="1104"/>
      <c r="AJ38" s="1105"/>
      <c r="AK38" s="1046">
        <v>17</v>
      </c>
      <c r="AL38" s="1037"/>
      <c r="AM38" s="1037"/>
      <c r="AN38" s="1037"/>
      <c r="AO38" s="1037"/>
      <c r="AP38" s="1037">
        <v>12</v>
      </c>
      <c r="AQ38" s="1037"/>
      <c r="AR38" s="1037"/>
      <c r="AS38" s="1037"/>
      <c r="AT38" s="1037"/>
      <c r="AU38" s="1037">
        <v>12</v>
      </c>
      <c r="AV38" s="1037"/>
      <c r="AW38" s="1037"/>
      <c r="AX38" s="1037"/>
      <c r="AY38" s="1037"/>
      <c r="AZ38" s="1109" t="s">
        <v>610</v>
      </c>
      <c r="BA38" s="1109"/>
      <c r="BB38" s="1109"/>
      <c r="BC38" s="1109"/>
      <c r="BD38" s="1109"/>
      <c r="BE38" s="1038" t="s">
        <v>426</v>
      </c>
      <c r="BF38" s="1038"/>
      <c r="BG38" s="1038"/>
      <c r="BH38" s="1038"/>
      <c r="BI38" s="1039"/>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x14ac:dyDescent="0.2">
      <c r="A39" s="238">
        <v>12</v>
      </c>
      <c r="B39" s="1098" t="s">
        <v>427</v>
      </c>
      <c r="C39" s="1099"/>
      <c r="D39" s="1099"/>
      <c r="E39" s="1099"/>
      <c r="F39" s="1099"/>
      <c r="G39" s="1099"/>
      <c r="H39" s="1099"/>
      <c r="I39" s="1099"/>
      <c r="J39" s="1099"/>
      <c r="K39" s="1099"/>
      <c r="L39" s="1099"/>
      <c r="M39" s="1099"/>
      <c r="N39" s="1099"/>
      <c r="O39" s="1099"/>
      <c r="P39" s="1100"/>
      <c r="Q39" s="1106">
        <v>1982</v>
      </c>
      <c r="R39" s="1107"/>
      <c r="S39" s="1107"/>
      <c r="T39" s="1107"/>
      <c r="U39" s="1107"/>
      <c r="V39" s="1107">
        <v>1982</v>
      </c>
      <c r="W39" s="1107"/>
      <c r="X39" s="1107"/>
      <c r="Y39" s="1107"/>
      <c r="Z39" s="1107"/>
      <c r="AA39" s="1107" t="s">
        <v>610</v>
      </c>
      <c r="AB39" s="1107"/>
      <c r="AC39" s="1107"/>
      <c r="AD39" s="1107"/>
      <c r="AE39" s="1108"/>
      <c r="AF39" s="1103" t="s">
        <v>428</v>
      </c>
      <c r="AG39" s="1104"/>
      <c r="AH39" s="1104"/>
      <c r="AI39" s="1104"/>
      <c r="AJ39" s="1105"/>
      <c r="AK39" s="1046">
        <v>490</v>
      </c>
      <c r="AL39" s="1037"/>
      <c r="AM39" s="1037"/>
      <c r="AN39" s="1037"/>
      <c r="AO39" s="1037"/>
      <c r="AP39" s="1037">
        <v>4373</v>
      </c>
      <c r="AQ39" s="1037"/>
      <c r="AR39" s="1037"/>
      <c r="AS39" s="1037"/>
      <c r="AT39" s="1037"/>
      <c r="AU39" s="1037">
        <v>2453</v>
      </c>
      <c r="AV39" s="1037"/>
      <c r="AW39" s="1037"/>
      <c r="AX39" s="1037"/>
      <c r="AY39" s="1037"/>
      <c r="AZ39" s="1109" t="s">
        <v>610</v>
      </c>
      <c r="BA39" s="1109"/>
      <c r="BB39" s="1109"/>
      <c r="BC39" s="1109"/>
      <c r="BD39" s="1109"/>
      <c r="BE39" s="1038" t="s">
        <v>423</v>
      </c>
      <c r="BF39" s="1038"/>
      <c r="BG39" s="1038"/>
      <c r="BH39" s="1038"/>
      <c r="BI39" s="1039"/>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x14ac:dyDescent="0.2">
      <c r="A40" s="234">
        <v>13</v>
      </c>
      <c r="B40" s="1098" t="s">
        <v>429</v>
      </c>
      <c r="C40" s="1099"/>
      <c r="D40" s="1099"/>
      <c r="E40" s="1099"/>
      <c r="F40" s="1099"/>
      <c r="G40" s="1099"/>
      <c r="H40" s="1099"/>
      <c r="I40" s="1099"/>
      <c r="J40" s="1099"/>
      <c r="K40" s="1099"/>
      <c r="L40" s="1099"/>
      <c r="M40" s="1099"/>
      <c r="N40" s="1099"/>
      <c r="O40" s="1099"/>
      <c r="P40" s="1100"/>
      <c r="Q40" s="1106">
        <v>670</v>
      </c>
      <c r="R40" s="1107"/>
      <c r="S40" s="1107"/>
      <c r="T40" s="1107"/>
      <c r="U40" s="1107"/>
      <c r="V40" s="1107">
        <v>108</v>
      </c>
      <c r="W40" s="1107"/>
      <c r="X40" s="1107"/>
      <c r="Y40" s="1107"/>
      <c r="Z40" s="1107"/>
      <c r="AA40" s="1107">
        <v>562</v>
      </c>
      <c r="AB40" s="1107"/>
      <c r="AC40" s="1107"/>
      <c r="AD40" s="1107"/>
      <c r="AE40" s="1108"/>
      <c r="AF40" s="1103">
        <v>562</v>
      </c>
      <c r="AG40" s="1104"/>
      <c r="AH40" s="1104"/>
      <c r="AI40" s="1104"/>
      <c r="AJ40" s="1105"/>
      <c r="AK40" s="1046">
        <v>69</v>
      </c>
      <c r="AL40" s="1037"/>
      <c r="AM40" s="1037"/>
      <c r="AN40" s="1037"/>
      <c r="AO40" s="1037"/>
      <c r="AP40" s="1037" t="s">
        <v>610</v>
      </c>
      <c r="AQ40" s="1037"/>
      <c r="AR40" s="1037"/>
      <c r="AS40" s="1037"/>
      <c r="AT40" s="1037"/>
      <c r="AU40" s="1037" t="s">
        <v>610</v>
      </c>
      <c r="AV40" s="1037"/>
      <c r="AW40" s="1037"/>
      <c r="AX40" s="1037"/>
      <c r="AY40" s="1037"/>
      <c r="AZ40" s="1109" t="s">
        <v>610</v>
      </c>
      <c r="BA40" s="1109"/>
      <c r="BB40" s="1109"/>
      <c r="BC40" s="1109"/>
      <c r="BD40" s="1109"/>
      <c r="BE40" s="1038" t="s">
        <v>423</v>
      </c>
      <c r="BF40" s="1038"/>
      <c r="BG40" s="1038"/>
      <c r="BH40" s="1038"/>
      <c r="BI40" s="1039"/>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x14ac:dyDescent="0.2">
      <c r="A41" s="234">
        <v>14</v>
      </c>
      <c r="B41" s="1098" t="s">
        <v>430</v>
      </c>
      <c r="C41" s="1099"/>
      <c r="D41" s="1099"/>
      <c r="E41" s="1099"/>
      <c r="F41" s="1099"/>
      <c r="G41" s="1099"/>
      <c r="H41" s="1099"/>
      <c r="I41" s="1099"/>
      <c r="J41" s="1099"/>
      <c r="K41" s="1099"/>
      <c r="L41" s="1099"/>
      <c r="M41" s="1099"/>
      <c r="N41" s="1099"/>
      <c r="O41" s="1099"/>
      <c r="P41" s="1100"/>
      <c r="Q41" s="1106">
        <v>1294</v>
      </c>
      <c r="R41" s="1107"/>
      <c r="S41" s="1107"/>
      <c r="T41" s="1107"/>
      <c r="U41" s="1107"/>
      <c r="V41" s="1107">
        <v>1294</v>
      </c>
      <c r="W41" s="1107"/>
      <c r="X41" s="1107"/>
      <c r="Y41" s="1107"/>
      <c r="Z41" s="1107"/>
      <c r="AA41" s="1107">
        <v>0</v>
      </c>
      <c r="AB41" s="1107"/>
      <c r="AC41" s="1107"/>
      <c r="AD41" s="1107"/>
      <c r="AE41" s="1108"/>
      <c r="AF41" s="1103" t="s">
        <v>128</v>
      </c>
      <c r="AG41" s="1104"/>
      <c r="AH41" s="1104"/>
      <c r="AI41" s="1104"/>
      <c r="AJ41" s="1105"/>
      <c r="AK41" s="1046">
        <v>2</v>
      </c>
      <c r="AL41" s="1037"/>
      <c r="AM41" s="1037"/>
      <c r="AN41" s="1037"/>
      <c r="AO41" s="1037"/>
      <c r="AP41" s="1037">
        <v>820</v>
      </c>
      <c r="AQ41" s="1037"/>
      <c r="AR41" s="1037"/>
      <c r="AS41" s="1037"/>
      <c r="AT41" s="1037"/>
      <c r="AU41" s="1037" t="s">
        <v>610</v>
      </c>
      <c r="AV41" s="1037"/>
      <c r="AW41" s="1037"/>
      <c r="AX41" s="1037"/>
      <c r="AY41" s="1037"/>
      <c r="AZ41" s="1109" t="s">
        <v>610</v>
      </c>
      <c r="BA41" s="1109"/>
      <c r="BB41" s="1109"/>
      <c r="BC41" s="1109"/>
      <c r="BD41" s="1109"/>
      <c r="BE41" s="1038" t="s">
        <v>423</v>
      </c>
      <c r="BF41" s="1038"/>
      <c r="BG41" s="1038"/>
      <c r="BH41" s="1038"/>
      <c r="BI41" s="1039"/>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x14ac:dyDescent="0.2">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6"/>
      <c r="AL42" s="1037"/>
      <c r="AM42" s="1037"/>
      <c r="AN42" s="1037"/>
      <c r="AO42" s="1037"/>
      <c r="AP42" s="1037"/>
      <c r="AQ42" s="1037"/>
      <c r="AR42" s="1037"/>
      <c r="AS42" s="1037"/>
      <c r="AT42" s="1037"/>
      <c r="AU42" s="1037"/>
      <c r="AV42" s="1037"/>
      <c r="AW42" s="1037"/>
      <c r="AX42" s="1037"/>
      <c r="AY42" s="1037"/>
      <c r="AZ42" s="1109"/>
      <c r="BA42" s="1109"/>
      <c r="BB42" s="1109"/>
      <c r="BC42" s="1109"/>
      <c r="BD42" s="1109"/>
      <c r="BE42" s="1038"/>
      <c r="BF42" s="1038"/>
      <c r="BG42" s="1038"/>
      <c r="BH42" s="1038"/>
      <c r="BI42" s="1039"/>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x14ac:dyDescent="0.2">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6"/>
      <c r="AL43" s="1037"/>
      <c r="AM43" s="1037"/>
      <c r="AN43" s="1037"/>
      <c r="AO43" s="1037"/>
      <c r="AP43" s="1037"/>
      <c r="AQ43" s="1037"/>
      <c r="AR43" s="1037"/>
      <c r="AS43" s="1037"/>
      <c r="AT43" s="1037"/>
      <c r="AU43" s="1037"/>
      <c r="AV43" s="1037"/>
      <c r="AW43" s="1037"/>
      <c r="AX43" s="1037"/>
      <c r="AY43" s="1037"/>
      <c r="AZ43" s="1109"/>
      <c r="BA43" s="1109"/>
      <c r="BB43" s="1109"/>
      <c r="BC43" s="1109"/>
      <c r="BD43" s="1109"/>
      <c r="BE43" s="1038"/>
      <c r="BF43" s="1038"/>
      <c r="BG43" s="1038"/>
      <c r="BH43" s="1038"/>
      <c r="BI43" s="1039"/>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x14ac:dyDescent="0.2">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6"/>
      <c r="AL44" s="1037"/>
      <c r="AM44" s="1037"/>
      <c r="AN44" s="1037"/>
      <c r="AO44" s="1037"/>
      <c r="AP44" s="1037"/>
      <c r="AQ44" s="1037"/>
      <c r="AR44" s="1037"/>
      <c r="AS44" s="1037"/>
      <c r="AT44" s="1037"/>
      <c r="AU44" s="1037"/>
      <c r="AV44" s="1037"/>
      <c r="AW44" s="1037"/>
      <c r="AX44" s="1037"/>
      <c r="AY44" s="1037"/>
      <c r="AZ44" s="1109"/>
      <c r="BA44" s="1109"/>
      <c r="BB44" s="1109"/>
      <c r="BC44" s="1109"/>
      <c r="BD44" s="1109"/>
      <c r="BE44" s="1038"/>
      <c r="BF44" s="1038"/>
      <c r="BG44" s="1038"/>
      <c r="BH44" s="1038"/>
      <c r="BI44" s="1039"/>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x14ac:dyDescent="0.2">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6"/>
      <c r="AL45" s="1037"/>
      <c r="AM45" s="1037"/>
      <c r="AN45" s="1037"/>
      <c r="AO45" s="1037"/>
      <c r="AP45" s="1037"/>
      <c r="AQ45" s="1037"/>
      <c r="AR45" s="1037"/>
      <c r="AS45" s="1037"/>
      <c r="AT45" s="1037"/>
      <c r="AU45" s="1037"/>
      <c r="AV45" s="1037"/>
      <c r="AW45" s="1037"/>
      <c r="AX45" s="1037"/>
      <c r="AY45" s="1037"/>
      <c r="AZ45" s="1109"/>
      <c r="BA45" s="1109"/>
      <c r="BB45" s="1109"/>
      <c r="BC45" s="1109"/>
      <c r="BD45" s="1109"/>
      <c r="BE45" s="1038"/>
      <c r="BF45" s="1038"/>
      <c r="BG45" s="1038"/>
      <c r="BH45" s="1038"/>
      <c r="BI45" s="1039"/>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x14ac:dyDescent="0.2">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6"/>
      <c r="AL46" s="1037"/>
      <c r="AM46" s="1037"/>
      <c r="AN46" s="1037"/>
      <c r="AO46" s="1037"/>
      <c r="AP46" s="1037"/>
      <c r="AQ46" s="1037"/>
      <c r="AR46" s="1037"/>
      <c r="AS46" s="1037"/>
      <c r="AT46" s="1037"/>
      <c r="AU46" s="1037"/>
      <c r="AV46" s="1037"/>
      <c r="AW46" s="1037"/>
      <c r="AX46" s="1037"/>
      <c r="AY46" s="1037"/>
      <c r="AZ46" s="1109"/>
      <c r="BA46" s="1109"/>
      <c r="BB46" s="1109"/>
      <c r="BC46" s="1109"/>
      <c r="BD46" s="1109"/>
      <c r="BE46" s="1038"/>
      <c r="BF46" s="1038"/>
      <c r="BG46" s="1038"/>
      <c r="BH46" s="1038"/>
      <c r="BI46" s="1039"/>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x14ac:dyDescent="0.2">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6"/>
      <c r="AL47" s="1037"/>
      <c r="AM47" s="1037"/>
      <c r="AN47" s="1037"/>
      <c r="AO47" s="1037"/>
      <c r="AP47" s="1037"/>
      <c r="AQ47" s="1037"/>
      <c r="AR47" s="1037"/>
      <c r="AS47" s="1037"/>
      <c r="AT47" s="1037"/>
      <c r="AU47" s="1037"/>
      <c r="AV47" s="1037"/>
      <c r="AW47" s="1037"/>
      <c r="AX47" s="1037"/>
      <c r="AY47" s="1037"/>
      <c r="AZ47" s="1109"/>
      <c r="BA47" s="1109"/>
      <c r="BB47" s="1109"/>
      <c r="BC47" s="1109"/>
      <c r="BD47" s="1109"/>
      <c r="BE47" s="1038"/>
      <c r="BF47" s="1038"/>
      <c r="BG47" s="1038"/>
      <c r="BH47" s="1038"/>
      <c r="BI47" s="1039"/>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x14ac:dyDescent="0.2">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6"/>
      <c r="AL48" s="1037"/>
      <c r="AM48" s="1037"/>
      <c r="AN48" s="1037"/>
      <c r="AO48" s="1037"/>
      <c r="AP48" s="1037"/>
      <c r="AQ48" s="1037"/>
      <c r="AR48" s="1037"/>
      <c r="AS48" s="1037"/>
      <c r="AT48" s="1037"/>
      <c r="AU48" s="1037"/>
      <c r="AV48" s="1037"/>
      <c r="AW48" s="1037"/>
      <c r="AX48" s="1037"/>
      <c r="AY48" s="1037"/>
      <c r="AZ48" s="1109"/>
      <c r="BA48" s="1109"/>
      <c r="BB48" s="1109"/>
      <c r="BC48" s="1109"/>
      <c r="BD48" s="1109"/>
      <c r="BE48" s="1038"/>
      <c r="BF48" s="1038"/>
      <c r="BG48" s="1038"/>
      <c r="BH48" s="1038"/>
      <c r="BI48" s="1039"/>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x14ac:dyDescent="0.2">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6"/>
      <c r="AL49" s="1037"/>
      <c r="AM49" s="1037"/>
      <c r="AN49" s="1037"/>
      <c r="AO49" s="1037"/>
      <c r="AP49" s="1037"/>
      <c r="AQ49" s="1037"/>
      <c r="AR49" s="1037"/>
      <c r="AS49" s="1037"/>
      <c r="AT49" s="1037"/>
      <c r="AU49" s="1037"/>
      <c r="AV49" s="1037"/>
      <c r="AW49" s="1037"/>
      <c r="AX49" s="1037"/>
      <c r="AY49" s="1037"/>
      <c r="AZ49" s="1109"/>
      <c r="BA49" s="1109"/>
      <c r="BB49" s="1109"/>
      <c r="BC49" s="1109"/>
      <c r="BD49" s="1109"/>
      <c r="BE49" s="1038"/>
      <c r="BF49" s="1038"/>
      <c r="BG49" s="1038"/>
      <c r="BH49" s="1038"/>
      <c r="BI49" s="1039"/>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x14ac:dyDescent="0.2">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8"/>
      <c r="BF50" s="1038"/>
      <c r="BG50" s="1038"/>
      <c r="BH50" s="1038"/>
      <c r="BI50" s="1039"/>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x14ac:dyDescent="0.2">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8"/>
      <c r="BF51" s="1038"/>
      <c r="BG51" s="1038"/>
      <c r="BH51" s="1038"/>
      <c r="BI51" s="1039"/>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x14ac:dyDescent="0.2">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8"/>
      <c r="BF52" s="1038"/>
      <c r="BG52" s="1038"/>
      <c r="BH52" s="1038"/>
      <c r="BI52" s="1039"/>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x14ac:dyDescent="0.2">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8"/>
      <c r="BF53" s="1038"/>
      <c r="BG53" s="1038"/>
      <c r="BH53" s="1038"/>
      <c r="BI53" s="1039"/>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x14ac:dyDescent="0.2">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8"/>
      <c r="BF54" s="1038"/>
      <c r="BG54" s="1038"/>
      <c r="BH54" s="1038"/>
      <c r="BI54" s="1039"/>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x14ac:dyDescent="0.2">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8"/>
      <c r="BF55" s="1038"/>
      <c r="BG55" s="1038"/>
      <c r="BH55" s="1038"/>
      <c r="BI55" s="1039"/>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x14ac:dyDescent="0.2">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8"/>
      <c r="BF56" s="1038"/>
      <c r="BG56" s="1038"/>
      <c r="BH56" s="1038"/>
      <c r="BI56" s="1039"/>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x14ac:dyDescent="0.2">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8"/>
      <c r="BF57" s="1038"/>
      <c r="BG57" s="1038"/>
      <c r="BH57" s="1038"/>
      <c r="BI57" s="1039"/>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x14ac:dyDescent="0.2">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8"/>
      <c r="BF58" s="1038"/>
      <c r="BG58" s="1038"/>
      <c r="BH58" s="1038"/>
      <c r="BI58" s="1039"/>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x14ac:dyDescent="0.2">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8"/>
      <c r="BF59" s="1038"/>
      <c r="BG59" s="1038"/>
      <c r="BH59" s="1038"/>
      <c r="BI59" s="1039"/>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x14ac:dyDescent="0.2">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8"/>
      <c r="BF60" s="1038"/>
      <c r="BG60" s="1038"/>
      <c r="BH60" s="1038"/>
      <c r="BI60" s="1039"/>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x14ac:dyDescent="0.25">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8"/>
      <c r="BF61" s="1038"/>
      <c r="BG61" s="1038"/>
      <c r="BH61" s="1038"/>
      <c r="BI61" s="1039"/>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x14ac:dyDescent="0.2">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8"/>
      <c r="BF62" s="1038"/>
      <c r="BG62" s="1038"/>
      <c r="BH62" s="1038"/>
      <c r="BI62" s="1039"/>
      <c r="BJ62" s="1095" t="s">
        <v>431</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x14ac:dyDescent="0.25">
      <c r="A63" s="236" t="s">
        <v>400</v>
      </c>
      <c r="B63" s="1003" t="s">
        <v>432</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8"/>
      <c r="AF63" s="1089">
        <v>14455</v>
      </c>
      <c r="AG63" s="1025"/>
      <c r="AH63" s="1025"/>
      <c r="AI63" s="1025"/>
      <c r="AJ63" s="1090"/>
      <c r="AK63" s="1091"/>
      <c r="AL63" s="1029"/>
      <c r="AM63" s="1029"/>
      <c r="AN63" s="1029"/>
      <c r="AO63" s="1029"/>
      <c r="AP63" s="1025">
        <v>76699</v>
      </c>
      <c r="AQ63" s="1025"/>
      <c r="AR63" s="1025"/>
      <c r="AS63" s="1025"/>
      <c r="AT63" s="1025"/>
      <c r="AU63" s="1025">
        <v>49954</v>
      </c>
      <c r="AV63" s="1025"/>
      <c r="AW63" s="1025"/>
      <c r="AX63" s="1025"/>
      <c r="AY63" s="1025"/>
      <c r="AZ63" s="1085"/>
      <c r="BA63" s="1085"/>
      <c r="BB63" s="1085"/>
      <c r="BC63" s="1085"/>
      <c r="BD63" s="1085"/>
      <c r="BE63" s="1026"/>
      <c r="BF63" s="1026"/>
      <c r="BG63" s="1026"/>
      <c r="BH63" s="1026"/>
      <c r="BI63" s="1027"/>
      <c r="BJ63" s="1086" t="s">
        <v>128</v>
      </c>
      <c r="BK63" s="1019"/>
      <c r="BL63" s="1019"/>
      <c r="BM63" s="1019"/>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x14ac:dyDescent="0.25">
      <c r="A65" s="228" t="s">
        <v>433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x14ac:dyDescent="0.2">
      <c r="A66" s="1063" t="s">
        <v>434</v>
      </c>
      <c r="B66" s="1064"/>
      <c r="C66" s="1064"/>
      <c r="D66" s="1064"/>
      <c r="E66" s="1064"/>
      <c r="F66" s="1064"/>
      <c r="G66" s="1064"/>
      <c r="H66" s="1064"/>
      <c r="I66" s="1064"/>
      <c r="J66" s="1064"/>
      <c r="K66" s="1064"/>
      <c r="L66" s="1064"/>
      <c r="M66" s="1064"/>
      <c r="N66" s="1064"/>
      <c r="O66" s="1064"/>
      <c r="P66" s="1065"/>
      <c r="Q66" s="1069" t="s">
        <v>404</v>
      </c>
      <c r="R66" s="1070"/>
      <c r="S66" s="1070"/>
      <c r="T66" s="1070"/>
      <c r="U66" s="1071"/>
      <c r="V66" s="1069" t="s">
        <v>405</v>
      </c>
      <c r="W66" s="1070"/>
      <c r="X66" s="1070"/>
      <c r="Y66" s="1070"/>
      <c r="Z66" s="1071"/>
      <c r="AA66" s="1069" t="s">
        <v>406</v>
      </c>
      <c r="AB66" s="1070"/>
      <c r="AC66" s="1070"/>
      <c r="AD66" s="1070"/>
      <c r="AE66" s="1071"/>
      <c r="AF66" s="1075" t="s">
        <v>407</v>
      </c>
      <c r="AG66" s="1076"/>
      <c r="AH66" s="1076"/>
      <c r="AI66" s="1076"/>
      <c r="AJ66" s="1077"/>
      <c r="AK66" s="1069" t="s">
        <v>408</v>
      </c>
      <c r="AL66" s="1064"/>
      <c r="AM66" s="1064"/>
      <c r="AN66" s="1064"/>
      <c r="AO66" s="1065"/>
      <c r="AP66" s="1069" t="s">
        <v>435</v>
      </c>
      <c r="AQ66" s="1070"/>
      <c r="AR66" s="1070"/>
      <c r="AS66" s="1070"/>
      <c r="AT66" s="1071"/>
      <c r="AU66" s="1069" t="s">
        <v>436</v>
      </c>
      <c r="AV66" s="1070"/>
      <c r="AW66" s="1070"/>
      <c r="AX66" s="1070"/>
      <c r="AY66" s="1071"/>
      <c r="AZ66" s="1069" t="s">
        <v>380</v>
      </c>
      <c r="BA66" s="1070"/>
      <c r="BB66" s="1070"/>
      <c r="BC66" s="1070"/>
      <c r="BD66" s="1083"/>
      <c r="BE66" s="237"/>
      <c r="BF66" s="237"/>
      <c r="BG66" s="237"/>
      <c r="BH66" s="237"/>
      <c r="BI66" s="237"/>
      <c r="BJ66" s="237"/>
      <c r="BK66" s="237"/>
      <c r="BL66" s="237"/>
      <c r="BM66" s="237"/>
      <c r="BN66" s="237"/>
      <c r="BO66" s="237"/>
      <c r="BP66" s="237"/>
      <c r="BQ66" s="234">
        <v>60</v>
      </c>
      <c r="BR66" s="239"/>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26"/>
    </row>
    <row r="67" spans="1:131" ht="26.25" customHeight="1" thickBot="1" x14ac:dyDescent="0.25">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26"/>
    </row>
    <row r="68" spans="1:131" ht="26.25" customHeight="1" thickTop="1" x14ac:dyDescent="0.2">
      <c r="A68" s="232">
        <v>1</v>
      </c>
      <c r="B68" s="1051" t="s">
        <v>601</v>
      </c>
      <c r="C68" s="1052"/>
      <c r="D68" s="1052"/>
      <c r="E68" s="1052"/>
      <c r="F68" s="1052"/>
      <c r="G68" s="1052"/>
      <c r="H68" s="1052"/>
      <c r="I68" s="1052"/>
      <c r="J68" s="1052"/>
      <c r="K68" s="1052"/>
      <c r="L68" s="1052"/>
      <c r="M68" s="1052"/>
      <c r="N68" s="1052"/>
      <c r="O68" s="1052"/>
      <c r="P68" s="1053"/>
      <c r="Q68" s="1054">
        <v>4817</v>
      </c>
      <c r="R68" s="1055"/>
      <c r="S68" s="1055"/>
      <c r="T68" s="1055"/>
      <c r="U68" s="1056"/>
      <c r="V68" s="1048">
        <v>4763</v>
      </c>
      <c r="W68" s="1048"/>
      <c r="X68" s="1048"/>
      <c r="Y68" s="1048"/>
      <c r="Z68" s="1048"/>
      <c r="AA68" s="1048">
        <v>54</v>
      </c>
      <c r="AB68" s="1048"/>
      <c r="AC68" s="1048"/>
      <c r="AD68" s="1048"/>
      <c r="AE68" s="1048"/>
      <c r="AF68" s="1048">
        <v>54</v>
      </c>
      <c r="AG68" s="1048"/>
      <c r="AH68" s="1048"/>
      <c r="AI68" s="1048"/>
      <c r="AJ68" s="1048"/>
      <c r="AK68" s="1048">
        <v>268</v>
      </c>
      <c r="AL68" s="1048"/>
      <c r="AM68" s="1048"/>
      <c r="AN68" s="1048"/>
      <c r="AO68" s="1048"/>
      <c r="AP68" s="1048">
        <v>1209</v>
      </c>
      <c r="AQ68" s="1048"/>
      <c r="AR68" s="1048"/>
      <c r="AS68" s="1048"/>
      <c r="AT68" s="1048"/>
      <c r="AU68" s="1048">
        <v>422</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26"/>
    </row>
    <row r="69" spans="1:131" ht="26.25" customHeight="1" x14ac:dyDescent="0.2">
      <c r="A69" s="234">
        <v>2</v>
      </c>
      <c r="B69" s="1040" t="s">
        <v>602</v>
      </c>
      <c r="C69" s="1041"/>
      <c r="D69" s="1041"/>
      <c r="E69" s="1041"/>
      <c r="F69" s="1041"/>
      <c r="G69" s="1041"/>
      <c r="H69" s="1041"/>
      <c r="I69" s="1041"/>
      <c r="J69" s="1041"/>
      <c r="K69" s="1041"/>
      <c r="L69" s="1041"/>
      <c r="M69" s="1041"/>
      <c r="N69" s="1041"/>
      <c r="O69" s="1041"/>
      <c r="P69" s="1042"/>
      <c r="Q69" s="1043">
        <v>798</v>
      </c>
      <c r="R69" s="1037"/>
      <c r="S69" s="1037"/>
      <c r="T69" s="1037"/>
      <c r="U69" s="1037"/>
      <c r="V69" s="1037">
        <v>745</v>
      </c>
      <c r="W69" s="1037"/>
      <c r="X69" s="1037"/>
      <c r="Y69" s="1037"/>
      <c r="Z69" s="1037"/>
      <c r="AA69" s="1037">
        <v>53</v>
      </c>
      <c r="AB69" s="1037"/>
      <c r="AC69" s="1037"/>
      <c r="AD69" s="1037"/>
      <c r="AE69" s="1037"/>
      <c r="AF69" s="1037">
        <v>53</v>
      </c>
      <c r="AG69" s="1037"/>
      <c r="AH69" s="1037"/>
      <c r="AI69" s="1037"/>
      <c r="AJ69" s="1037"/>
      <c r="AK69" s="1037">
        <v>0</v>
      </c>
      <c r="AL69" s="1037"/>
      <c r="AM69" s="1037"/>
      <c r="AN69" s="1037"/>
      <c r="AO69" s="1037"/>
      <c r="AP69" s="1037" t="s">
        <v>610</v>
      </c>
      <c r="AQ69" s="1037"/>
      <c r="AR69" s="1037"/>
      <c r="AS69" s="1037"/>
      <c r="AT69" s="1037"/>
      <c r="AU69" s="1037" t="s">
        <v>610</v>
      </c>
      <c r="AV69" s="1037"/>
      <c r="AW69" s="1037"/>
      <c r="AX69" s="1037"/>
      <c r="AY69" s="1037"/>
      <c r="AZ69" s="1038"/>
      <c r="BA69" s="1038"/>
      <c r="BB69" s="1038"/>
      <c r="BC69" s="1038"/>
      <c r="BD69" s="1039"/>
      <c r="BE69" s="237"/>
      <c r="BF69" s="237"/>
      <c r="BG69" s="237"/>
      <c r="BH69" s="237"/>
      <c r="BI69" s="237"/>
      <c r="BJ69" s="237"/>
      <c r="BK69" s="237"/>
      <c r="BL69" s="237"/>
      <c r="BM69" s="237"/>
      <c r="BN69" s="237"/>
      <c r="BO69" s="237"/>
      <c r="BP69" s="237"/>
      <c r="BQ69" s="234">
        <v>63</v>
      </c>
      <c r="BR69" s="239"/>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26"/>
    </row>
    <row r="70" spans="1:131" ht="26.25" customHeight="1" x14ac:dyDescent="0.2">
      <c r="A70" s="234">
        <v>3</v>
      </c>
      <c r="B70" s="1040" t="s">
        <v>603</v>
      </c>
      <c r="C70" s="1041"/>
      <c r="D70" s="1041"/>
      <c r="E70" s="1041"/>
      <c r="F70" s="1041"/>
      <c r="G70" s="1041"/>
      <c r="H70" s="1041"/>
      <c r="I70" s="1041"/>
      <c r="J70" s="1041"/>
      <c r="K70" s="1041"/>
      <c r="L70" s="1041"/>
      <c r="M70" s="1041"/>
      <c r="N70" s="1041"/>
      <c r="O70" s="1041"/>
      <c r="P70" s="1042"/>
      <c r="Q70" s="1043">
        <v>254237</v>
      </c>
      <c r="R70" s="1037"/>
      <c r="S70" s="1037"/>
      <c r="T70" s="1037"/>
      <c r="U70" s="1037"/>
      <c r="V70" s="1037">
        <v>237960</v>
      </c>
      <c r="W70" s="1037"/>
      <c r="X70" s="1037"/>
      <c r="Y70" s="1037"/>
      <c r="Z70" s="1037"/>
      <c r="AA70" s="1037">
        <v>16277</v>
      </c>
      <c r="AB70" s="1037"/>
      <c r="AC70" s="1037"/>
      <c r="AD70" s="1037"/>
      <c r="AE70" s="1037"/>
      <c r="AF70" s="1037">
        <v>16277</v>
      </c>
      <c r="AG70" s="1037"/>
      <c r="AH70" s="1037"/>
      <c r="AI70" s="1037"/>
      <c r="AJ70" s="1037"/>
      <c r="AK70" s="1037">
        <v>534</v>
      </c>
      <c r="AL70" s="1037"/>
      <c r="AM70" s="1037"/>
      <c r="AN70" s="1037"/>
      <c r="AO70" s="1037"/>
      <c r="AP70" s="1037" t="s">
        <v>610</v>
      </c>
      <c r="AQ70" s="1037"/>
      <c r="AR70" s="1037"/>
      <c r="AS70" s="1037"/>
      <c r="AT70" s="1037"/>
      <c r="AU70" s="1037" t="s">
        <v>610</v>
      </c>
      <c r="AV70" s="1037"/>
      <c r="AW70" s="1037"/>
      <c r="AX70" s="1037"/>
      <c r="AY70" s="1037"/>
      <c r="AZ70" s="1038"/>
      <c r="BA70" s="1038"/>
      <c r="BB70" s="1038"/>
      <c r="BC70" s="1038"/>
      <c r="BD70" s="1039"/>
      <c r="BE70" s="237"/>
      <c r="BF70" s="237"/>
      <c r="BG70" s="237"/>
      <c r="BH70" s="237"/>
      <c r="BI70" s="237"/>
      <c r="BJ70" s="237"/>
      <c r="BK70" s="237"/>
      <c r="BL70" s="237"/>
      <c r="BM70" s="237"/>
      <c r="BN70" s="237"/>
      <c r="BO70" s="237"/>
      <c r="BP70" s="237"/>
      <c r="BQ70" s="234">
        <v>64</v>
      </c>
      <c r="BR70" s="239"/>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26"/>
    </row>
    <row r="71" spans="1:131" ht="26.25" customHeight="1" x14ac:dyDescent="0.2">
      <c r="A71" s="234">
        <v>4</v>
      </c>
      <c r="B71" s="1040" t="s">
        <v>604</v>
      </c>
      <c r="C71" s="1041"/>
      <c r="D71" s="1041"/>
      <c r="E71" s="1041"/>
      <c r="F71" s="1041"/>
      <c r="G71" s="1041"/>
      <c r="H71" s="1041"/>
      <c r="I71" s="1041"/>
      <c r="J71" s="1041"/>
      <c r="K71" s="1041"/>
      <c r="L71" s="1041"/>
      <c r="M71" s="1041"/>
      <c r="N71" s="1041"/>
      <c r="O71" s="1041"/>
      <c r="P71" s="1042"/>
      <c r="Q71" s="1043">
        <v>364</v>
      </c>
      <c r="R71" s="1037"/>
      <c r="S71" s="1037"/>
      <c r="T71" s="1037"/>
      <c r="U71" s="1037"/>
      <c r="V71" s="1037">
        <v>175</v>
      </c>
      <c r="W71" s="1037"/>
      <c r="X71" s="1037"/>
      <c r="Y71" s="1037"/>
      <c r="Z71" s="1037"/>
      <c r="AA71" s="1037">
        <v>189</v>
      </c>
      <c r="AB71" s="1037"/>
      <c r="AC71" s="1037"/>
      <c r="AD71" s="1037"/>
      <c r="AE71" s="1037"/>
      <c r="AF71" s="1037">
        <v>189</v>
      </c>
      <c r="AG71" s="1037"/>
      <c r="AH71" s="1037"/>
      <c r="AI71" s="1037"/>
      <c r="AJ71" s="1037"/>
      <c r="AK71" s="1037" t="s">
        <v>610</v>
      </c>
      <c r="AL71" s="1037"/>
      <c r="AM71" s="1037"/>
      <c r="AN71" s="1037"/>
      <c r="AO71" s="1037"/>
      <c r="AP71" s="1037" t="s">
        <v>610</v>
      </c>
      <c r="AQ71" s="1037"/>
      <c r="AR71" s="1037"/>
      <c r="AS71" s="1037"/>
      <c r="AT71" s="1037"/>
      <c r="AU71" s="1037" t="s">
        <v>610</v>
      </c>
      <c r="AV71" s="1037"/>
      <c r="AW71" s="1037"/>
      <c r="AX71" s="1037"/>
      <c r="AY71" s="1037"/>
      <c r="AZ71" s="1038"/>
      <c r="BA71" s="1038"/>
      <c r="BB71" s="1038"/>
      <c r="BC71" s="1038"/>
      <c r="BD71" s="1039"/>
      <c r="BE71" s="237"/>
      <c r="BF71" s="237"/>
      <c r="BG71" s="237"/>
      <c r="BH71" s="237"/>
      <c r="BI71" s="237"/>
      <c r="BJ71" s="237"/>
      <c r="BK71" s="237"/>
      <c r="BL71" s="237"/>
      <c r="BM71" s="237"/>
      <c r="BN71" s="237"/>
      <c r="BO71" s="237"/>
      <c r="BP71" s="237"/>
      <c r="BQ71" s="234">
        <v>65</v>
      </c>
      <c r="BR71" s="239"/>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26"/>
    </row>
    <row r="72" spans="1:131" ht="26.25" customHeight="1" x14ac:dyDescent="0.2">
      <c r="A72" s="234">
        <v>5</v>
      </c>
      <c r="B72" s="1040" t="s">
        <v>605</v>
      </c>
      <c r="C72" s="1041"/>
      <c r="D72" s="1041"/>
      <c r="E72" s="1041"/>
      <c r="F72" s="1041"/>
      <c r="G72" s="1041"/>
      <c r="H72" s="1041"/>
      <c r="I72" s="1041"/>
      <c r="J72" s="1041"/>
      <c r="K72" s="1041"/>
      <c r="L72" s="1041"/>
      <c r="M72" s="1041"/>
      <c r="N72" s="1041"/>
      <c r="O72" s="1041"/>
      <c r="P72" s="1042"/>
      <c r="Q72" s="1043">
        <v>8056</v>
      </c>
      <c r="R72" s="1037"/>
      <c r="S72" s="1037"/>
      <c r="T72" s="1037"/>
      <c r="U72" s="1037"/>
      <c r="V72" s="1037">
        <v>6911</v>
      </c>
      <c r="W72" s="1037"/>
      <c r="X72" s="1037"/>
      <c r="Y72" s="1037"/>
      <c r="Z72" s="1037"/>
      <c r="AA72" s="1037">
        <v>1145</v>
      </c>
      <c r="AB72" s="1037"/>
      <c r="AC72" s="1037"/>
      <c r="AD72" s="1037"/>
      <c r="AE72" s="1037"/>
      <c r="AF72" s="1037" t="s">
        <v>617</v>
      </c>
      <c r="AG72" s="1037"/>
      <c r="AH72" s="1037"/>
      <c r="AI72" s="1037"/>
      <c r="AJ72" s="1037"/>
      <c r="AK72" s="1037">
        <v>14</v>
      </c>
      <c r="AL72" s="1037"/>
      <c r="AM72" s="1037"/>
      <c r="AN72" s="1037"/>
      <c r="AO72" s="1037"/>
      <c r="AP72" s="1037" t="s">
        <v>617</v>
      </c>
      <c r="AQ72" s="1037"/>
      <c r="AR72" s="1037"/>
      <c r="AS72" s="1037"/>
      <c r="AT72" s="1037"/>
      <c r="AU72" s="1037" t="s">
        <v>617</v>
      </c>
      <c r="AV72" s="1037"/>
      <c r="AW72" s="1037"/>
      <c r="AX72" s="1037"/>
      <c r="AY72" s="1037"/>
      <c r="AZ72" s="1038"/>
      <c r="BA72" s="1038"/>
      <c r="BB72" s="1038"/>
      <c r="BC72" s="1038"/>
      <c r="BD72" s="1039"/>
      <c r="BE72" s="237"/>
      <c r="BF72" s="237"/>
      <c r="BG72" s="237"/>
      <c r="BH72" s="237"/>
      <c r="BI72" s="237"/>
      <c r="BJ72" s="237"/>
      <c r="BK72" s="237"/>
      <c r="BL72" s="237"/>
      <c r="BM72" s="237"/>
      <c r="BN72" s="237"/>
      <c r="BO72" s="237"/>
      <c r="BP72" s="237"/>
      <c r="BQ72" s="234">
        <v>66</v>
      </c>
      <c r="BR72" s="239"/>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26"/>
    </row>
    <row r="73" spans="1:131" ht="26.25" customHeight="1" x14ac:dyDescent="0.2">
      <c r="A73" s="234">
        <v>6</v>
      </c>
      <c r="B73" s="1040" t="s">
        <v>606</v>
      </c>
      <c r="C73" s="1041"/>
      <c r="D73" s="1041"/>
      <c r="E73" s="1041"/>
      <c r="F73" s="1041"/>
      <c r="G73" s="1041"/>
      <c r="H73" s="1041"/>
      <c r="I73" s="1041"/>
      <c r="J73" s="1041"/>
      <c r="K73" s="1041"/>
      <c r="L73" s="1041"/>
      <c r="M73" s="1041"/>
      <c r="N73" s="1041"/>
      <c r="O73" s="1041"/>
      <c r="P73" s="1042"/>
      <c r="Q73" s="1043">
        <v>1445</v>
      </c>
      <c r="R73" s="1037"/>
      <c r="S73" s="1037"/>
      <c r="T73" s="1037"/>
      <c r="U73" s="1037"/>
      <c r="V73" s="1037">
        <v>1444</v>
      </c>
      <c r="W73" s="1037"/>
      <c r="X73" s="1037"/>
      <c r="Y73" s="1037"/>
      <c r="Z73" s="1037"/>
      <c r="AA73" s="1037">
        <v>1</v>
      </c>
      <c r="AB73" s="1037"/>
      <c r="AC73" s="1037"/>
      <c r="AD73" s="1037"/>
      <c r="AE73" s="1037"/>
      <c r="AF73" s="1037" t="s">
        <v>617</v>
      </c>
      <c r="AG73" s="1037"/>
      <c r="AH73" s="1037"/>
      <c r="AI73" s="1037"/>
      <c r="AJ73" s="1037"/>
      <c r="AK73" s="1037" t="s">
        <v>617</v>
      </c>
      <c r="AL73" s="1037"/>
      <c r="AM73" s="1037"/>
      <c r="AN73" s="1037"/>
      <c r="AO73" s="1037"/>
      <c r="AP73" s="1037" t="s">
        <v>617</v>
      </c>
      <c r="AQ73" s="1037"/>
      <c r="AR73" s="1037"/>
      <c r="AS73" s="1037"/>
      <c r="AT73" s="1037"/>
      <c r="AU73" s="1037" t="s">
        <v>617</v>
      </c>
      <c r="AV73" s="1037"/>
      <c r="AW73" s="1037"/>
      <c r="AX73" s="1037"/>
      <c r="AY73" s="1037"/>
      <c r="AZ73" s="1038"/>
      <c r="BA73" s="1038"/>
      <c r="BB73" s="1038"/>
      <c r="BC73" s="1038"/>
      <c r="BD73" s="1039"/>
      <c r="BE73" s="237"/>
      <c r="BF73" s="237"/>
      <c r="BG73" s="237"/>
      <c r="BH73" s="237"/>
      <c r="BI73" s="237"/>
      <c r="BJ73" s="237"/>
      <c r="BK73" s="237"/>
      <c r="BL73" s="237"/>
      <c r="BM73" s="237"/>
      <c r="BN73" s="237"/>
      <c r="BO73" s="237"/>
      <c r="BP73" s="237"/>
      <c r="BQ73" s="234">
        <v>67</v>
      </c>
      <c r="BR73" s="239"/>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26"/>
    </row>
    <row r="74" spans="1:131" ht="26.25" customHeight="1" x14ac:dyDescent="0.2">
      <c r="A74" s="234">
        <v>7</v>
      </c>
      <c r="B74" s="1040" t="s">
        <v>607</v>
      </c>
      <c r="C74" s="1041"/>
      <c r="D74" s="1041"/>
      <c r="E74" s="1041"/>
      <c r="F74" s="1041"/>
      <c r="G74" s="1041"/>
      <c r="H74" s="1041"/>
      <c r="I74" s="1041"/>
      <c r="J74" s="1041"/>
      <c r="K74" s="1041"/>
      <c r="L74" s="1041"/>
      <c r="M74" s="1041"/>
      <c r="N74" s="1041"/>
      <c r="O74" s="1041"/>
      <c r="P74" s="1042"/>
      <c r="Q74" s="1043">
        <v>1</v>
      </c>
      <c r="R74" s="1037"/>
      <c r="S74" s="1037"/>
      <c r="T74" s="1037"/>
      <c r="U74" s="1037"/>
      <c r="V74" s="1037">
        <v>0</v>
      </c>
      <c r="W74" s="1037"/>
      <c r="X74" s="1037"/>
      <c r="Y74" s="1037"/>
      <c r="Z74" s="1037"/>
      <c r="AA74" s="1037">
        <v>1</v>
      </c>
      <c r="AB74" s="1037"/>
      <c r="AC74" s="1037"/>
      <c r="AD74" s="1037"/>
      <c r="AE74" s="1037"/>
      <c r="AF74" s="1037" t="s">
        <v>617</v>
      </c>
      <c r="AG74" s="1037"/>
      <c r="AH74" s="1037"/>
      <c r="AI74" s="1037"/>
      <c r="AJ74" s="1037"/>
      <c r="AK74" s="1037" t="s">
        <v>617</v>
      </c>
      <c r="AL74" s="1037"/>
      <c r="AM74" s="1037"/>
      <c r="AN74" s="1037"/>
      <c r="AO74" s="1037"/>
      <c r="AP74" s="1037" t="s">
        <v>617</v>
      </c>
      <c r="AQ74" s="1037"/>
      <c r="AR74" s="1037"/>
      <c r="AS74" s="1037"/>
      <c r="AT74" s="1037"/>
      <c r="AU74" s="1037" t="s">
        <v>617</v>
      </c>
      <c r="AV74" s="1037"/>
      <c r="AW74" s="1037"/>
      <c r="AX74" s="1037"/>
      <c r="AY74" s="1037"/>
      <c r="AZ74" s="1038"/>
      <c r="BA74" s="1038"/>
      <c r="BB74" s="1038"/>
      <c r="BC74" s="1038"/>
      <c r="BD74" s="1039"/>
      <c r="BE74" s="237"/>
      <c r="BF74" s="237"/>
      <c r="BG74" s="237"/>
      <c r="BH74" s="237"/>
      <c r="BI74" s="237"/>
      <c r="BJ74" s="237"/>
      <c r="BK74" s="237"/>
      <c r="BL74" s="237"/>
      <c r="BM74" s="237"/>
      <c r="BN74" s="237"/>
      <c r="BO74" s="237"/>
      <c r="BP74" s="237"/>
      <c r="BQ74" s="234">
        <v>68</v>
      </c>
      <c r="BR74" s="239"/>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26"/>
    </row>
    <row r="75" spans="1:131" ht="26.25" customHeight="1" x14ac:dyDescent="0.2">
      <c r="A75" s="234">
        <v>8</v>
      </c>
      <c r="B75" s="1040" t="s">
        <v>608</v>
      </c>
      <c r="C75" s="1041"/>
      <c r="D75" s="1041"/>
      <c r="E75" s="1041"/>
      <c r="F75" s="1041"/>
      <c r="G75" s="1041"/>
      <c r="H75" s="1041"/>
      <c r="I75" s="1041"/>
      <c r="J75" s="1041"/>
      <c r="K75" s="1041"/>
      <c r="L75" s="1041"/>
      <c r="M75" s="1041"/>
      <c r="N75" s="1041"/>
      <c r="O75" s="1041"/>
      <c r="P75" s="1042"/>
      <c r="Q75" s="1044">
        <v>59</v>
      </c>
      <c r="R75" s="1045"/>
      <c r="S75" s="1045"/>
      <c r="T75" s="1045"/>
      <c r="U75" s="1046"/>
      <c r="V75" s="1047">
        <v>33</v>
      </c>
      <c r="W75" s="1045"/>
      <c r="X75" s="1045"/>
      <c r="Y75" s="1045"/>
      <c r="Z75" s="1046"/>
      <c r="AA75" s="1047">
        <v>26</v>
      </c>
      <c r="AB75" s="1045"/>
      <c r="AC75" s="1045"/>
      <c r="AD75" s="1045"/>
      <c r="AE75" s="1046"/>
      <c r="AF75" s="1047" t="s">
        <v>617</v>
      </c>
      <c r="AG75" s="1045"/>
      <c r="AH75" s="1045"/>
      <c r="AI75" s="1045"/>
      <c r="AJ75" s="1046"/>
      <c r="AK75" s="1047" t="s">
        <v>617</v>
      </c>
      <c r="AL75" s="1045"/>
      <c r="AM75" s="1045"/>
      <c r="AN75" s="1045"/>
      <c r="AO75" s="1046"/>
      <c r="AP75" s="1047" t="s">
        <v>617</v>
      </c>
      <c r="AQ75" s="1045"/>
      <c r="AR75" s="1045"/>
      <c r="AS75" s="1045"/>
      <c r="AT75" s="1046"/>
      <c r="AU75" s="1047" t="s">
        <v>617</v>
      </c>
      <c r="AV75" s="1045"/>
      <c r="AW75" s="1045"/>
      <c r="AX75" s="1045"/>
      <c r="AY75" s="1046"/>
      <c r="AZ75" s="1038"/>
      <c r="BA75" s="1038"/>
      <c r="BB75" s="1038"/>
      <c r="BC75" s="1038"/>
      <c r="BD75" s="1039"/>
      <c r="BE75" s="237"/>
      <c r="BF75" s="237"/>
      <c r="BG75" s="237"/>
      <c r="BH75" s="237"/>
      <c r="BI75" s="237"/>
      <c r="BJ75" s="237"/>
      <c r="BK75" s="237"/>
      <c r="BL75" s="237"/>
      <c r="BM75" s="237"/>
      <c r="BN75" s="237"/>
      <c r="BO75" s="237"/>
      <c r="BP75" s="237"/>
      <c r="BQ75" s="234">
        <v>69</v>
      </c>
      <c r="BR75" s="239"/>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26"/>
    </row>
    <row r="76" spans="1:131" ht="26.25" customHeight="1" x14ac:dyDescent="0.2">
      <c r="A76" s="234">
        <v>9</v>
      </c>
      <c r="B76" s="1040" t="s">
        <v>609</v>
      </c>
      <c r="C76" s="1041"/>
      <c r="D76" s="1041"/>
      <c r="E76" s="1041"/>
      <c r="F76" s="1041"/>
      <c r="G76" s="1041"/>
      <c r="H76" s="1041"/>
      <c r="I76" s="1041"/>
      <c r="J76" s="1041"/>
      <c r="K76" s="1041"/>
      <c r="L76" s="1041"/>
      <c r="M76" s="1041"/>
      <c r="N76" s="1041"/>
      <c r="O76" s="1041"/>
      <c r="P76" s="1042"/>
      <c r="Q76" s="1044">
        <v>42</v>
      </c>
      <c r="R76" s="1045"/>
      <c r="S76" s="1045"/>
      <c r="T76" s="1045"/>
      <c r="U76" s="1046"/>
      <c r="V76" s="1047">
        <v>41</v>
      </c>
      <c r="W76" s="1045"/>
      <c r="X76" s="1045"/>
      <c r="Y76" s="1045"/>
      <c r="Z76" s="1046"/>
      <c r="AA76" s="1047">
        <v>1</v>
      </c>
      <c r="AB76" s="1045"/>
      <c r="AC76" s="1045"/>
      <c r="AD76" s="1045"/>
      <c r="AE76" s="1046"/>
      <c r="AF76" s="1047" t="s">
        <v>617</v>
      </c>
      <c r="AG76" s="1045"/>
      <c r="AH76" s="1045"/>
      <c r="AI76" s="1045"/>
      <c r="AJ76" s="1046"/>
      <c r="AK76" s="1047" t="s">
        <v>617</v>
      </c>
      <c r="AL76" s="1045"/>
      <c r="AM76" s="1045"/>
      <c r="AN76" s="1045"/>
      <c r="AO76" s="1046"/>
      <c r="AP76" s="1047" t="s">
        <v>617</v>
      </c>
      <c r="AQ76" s="1045"/>
      <c r="AR76" s="1045"/>
      <c r="AS76" s="1045"/>
      <c r="AT76" s="1046"/>
      <c r="AU76" s="1047" t="s">
        <v>617</v>
      </c>
      <c r="AV76" s="1045"/>
      <c r="AW76" s="1045"/>
      <c r="AX76" s="1045"/>
      <c r="AY76" s="1046"/>
      <c r="AZ76" s="1038"/>
      <c r="BA76" s="1038"/>
      <c r="BB76" s="1038"/>
      <c r="BC76" s="1038"/>
      <c r="BD76" s="1039"/>
      <c r="BE76" s="237"/>
      <c r="BF76" s="237"/>
      <c r="BG76" s="237"/>
      <c r="BH76" s="237"/>
      <c r="BI76" s="237"/>
      <c r="BJ76" s="237"/>
      <c r="BK76" s="237"/>
      <c r="BL76" s="237"/>
      <c r="BM76" s="237"/>
      <c r="BN76" s="237"/>
      <c r="BO76" s="237"/>
      <c r="BP76" s="237"/>
      <c r="BQ76" s="234">
        <v>70</v>
      </c>
      <c r="BR76" s="239"/>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26"/>
    </row>
    <row r="77" spans="1:131" ht="26.25" customHeight="1" x14ac:dyDescent="0.2">
      <c r="A77" s="234">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37"/>
      <c r="BF77" s="237"/>
      <c r="BG77" s="237"/>
      <c r="BH77" s="237"/>
      <c r="BI77" s="237"/>
      <c r="BJ77" s="237"/>
      <c r="BK77" s="237"/>
      <c r="BL77" s="237"/>
      <c r="BM77" s="237"/>
      <c r="BN77" s="237"/>
      <c r="BO77" s="237"/>
      <c r="BP77" s="237"/>
      <c r="BQ77" s="234">
        <v>71</v>
      </c>
      <c r="BR77" s="239"/>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26"/>
    </row>
    <row r="78" spans="1:131" ht="26.25" customHeight="1" x14ac:dyDescent="0.2">
      <c r="A78" s="234">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37"/>
      <c r="BF78" s="237"/>
      <c r="BG78" s="237"/>
      <c r="BH78" s="237"/>
      <c r="BI78" s="237"/>
      <c r="BJ78" s="226"/>
      <c r="BK78" s="226"/>
      <c r="BL78" s="226"/>
      <c r="BM78" s="226"/>
      <c r="BN78" s="226"/>
      <c r="BO78" s="237"/>
      <c r="BP78" s="237"/>
      <c r="BQ78" s="234">
        <v>72</v>
      </c>
      <c r="BR78" s="239"/>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26"/>
    </row>
    <row r="79" spans="1:131" ht="26.25" customHeight="1" x14ac:dyDescent="0.2">
      <c r="A79" s="234">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37"/>
      <c r="BF79" s="237"/>
      <c r="BG79" s="237"/>
      <c r="BH79" s="237"/>
      <c r="BI79" s="237"/>
      <c r="BJ79" s="226"/>
      <c r="BK79" s="226"/>
      <c r="BL79" s="226"/>
      <c r="BM79" s="226"/>
      <c r="BN79" s="226"/>
      <c r="BO79" s="237"/>
      <c r="BP79" s="237"/>
      <c r="BQ79" s="234">
        <v>73</v>
      </c>
      <c r="BR79" s="239"/>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26"/>
    </row>
    <row r="80" spans="1:131" ht="26.25" customHeight="1" x14ac:dyDescent="0.2">
      <c r="A80" s="234">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37"/>
      <c r="BF80" s="237"/>
      <c r="BG80" s="237"/>
      <c r="BH80" s="237"/>
      <c r="BI80" s="237"/>
      <c r="BJ80" s="237"/>
      <c r="BK80" s="237"/>
      <c r="BL80" s="237"/>
      <c r="BM80" s="237"/>
      <c r="BN80" s="237"/>
      <c r="BO80" s="237"/>
      <c r="BP80" s="237"/>
      <c r="BQ80" s="234">
        <v>74</v>
      </c>
      <c r="BR80" s="239"/>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26"/>
    </row>
    <row r="81" spans="1:131" ht="26.25" customHeight="1" x14ac:dyDescent="0.2">
      <c r="A81" s="234">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37"/>
      <c r="BF81" s="237"/>
      <c r="BG81" s="237"/>
      <c r="BH81" s="237"/>
      <c r="BI81" s="237"/>
      <c r="BJ81" s="237"/>
      <c r="BK81" s="237"/>
      <c r="BL81" s="237"/>
      <c r="BM81" s="237"/>
      <c r="BN81" s="237"/>
      <c r="BO81" s="237"/>
      <c r="BP81" s="237"/>
      <c r="BQ81" s="234">
        <v>75</v>
      </c>
      <c r="BR81" s="239"/>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26"/>
    </row>
    <row r="82" spans="1:131" ht="26.25" customHeight="1" x14ac:dyDescent="0.2">
      <c r="A82" s="234">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37"/>
      <c r="BF82" s="237"/>
      <c r="BG82" s="237"/>
      <c r="BH82" s="237"/>
      <c r="BI82" s="237"/>
      <c r="BJ82" s="237"/>
      <c r="BK82" s="237"/>
      <c r="BL82" s="237"/>
      <c r="BM82" s="237"/>
      <c r="BN82" s="237"/>
      <c r="BO82" s="237"/>
      <c r="BP82" s="237"/>
      <c r="BQ82" s="234">
        <v>76</v>
      </c>
      <c r="BR82" s="239"/>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26"/>
    </row>
    <row r="83" spans="1:131" ht="26.25" customHeight="1" x14ac:dyDescent="0.2">
      <c r="A83" s="234">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37"/>
      <c r="BF83" s="237"/>
      <c r="BG83" s="237"/>
      <c r="BH83" s="237"/>
      <c r="BI83" s="237"/>
      <c r="BJ83" s="237"/>
      <c r="BK83" s="237"/>
      <c r="BL83" s="237"/>
      <c r="BM83" s="237"/>
      <c r="BN83" s="237"/>
      <c r="BO83" s="237"/>
      <c r="BP83" s="237"/>
      <c r="BQ83" s="234">
        <v>77</v>
      </c>
      <c r="BR83" s="239"/>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26"/>
    </row>
    <row r="84" spans="1:131" ht="26.25" customHeight="1" x14ac:dyDescent="0.2">
      <c r="A84" s="234">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37"/>
      <c r="BF84" s="237"/>
      <c r="BG84" s="237"/>
      <c r="BH84" s="237"/>
      <c r="BI84" s="237"/>
      <c r="BJ84" s="237"/>
      <c r="BK84" s="237"/>
      <c r="BL84" s="237"/>
      <c r="BM84" s="237"/>
      <c r="BN84" s="237"/>
      <c r="BO84" s="237"/>
      <c r="BP84" s="237"/>
      <c r="BQ84" s="234">
        <v>78</v>
      </c>
      <c r="BR84" s="239"/>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26"/>
    </row>
    <row r="85" spans="1:131" ht="26.25" customHeight="1" x14ac:dyDescent="0.2">
      <c r="A85" s="234">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37"/>
      <c r="BF85" s="237"/>
      <c r="BG85" s="237"/>
      <c r="BH85" s="237"/>
      <c r="BI85" s="237"/>
      <c r="BJ85" s="237"/>
      <c r="BK85" s="237"/>
      <c r="BL85" s="237"/>
      <c r="BM85" s="237"/>
      <c r="BN85" s="237"/>
      <c r="BO85" s="237"/>
      <c r="BP85" s="237"/>
      <c r="BQ85" s="234">
        <v>79</v>
      </c>
      <c r="BR85" s="239"/>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26"/>
    </row>
    <row r="86" spans="1:131" ht="26.25" customHeight="1" x14ac:dyDescent="0.2">
      <c r="A86" s="234">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37"/>
      <c r="BF86" s="237"/>
      <c r="BG86" s="237"/>
      <c r="BH86" s="237"/>
      <c r="BI86" s="237"/>
      <c r="BJ86" s="237"/>
      <c r="BK86" s="237"/>
      <c r="BL86" s="237"/>
      <c r="BM86" s="237"/>
      <c r="BN86" s="237"/>
      <c r="BO86" s="237"/>
      <c r="BP86" s="237"/>
      <c r="BQ86" s="234">
        <v>80</v>
      </c>
      <c r="BR86" s="239"/>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26"/>
    </row>
    <row r="87" spans="1:131" ht="26.25" customHeight="1" x14ac:dyDescent="0.2">
      <c r="A87" s="240">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37"/>
      <c r="BF87" s="237"/>
      <c r="BG87" s="237"/>
      <c r="BH87" s="237"/>
      <c r="BI87" s="237"/>
      <c r="BJ87" s="237"/>
      <c r="BK87" s="237"/>
      <c r="BL87" s="237"/>
      <c r="BM87" s="237"/>
      <c r="BN87" s="237"/>
      <c r="BO87" s="237"/>
      <c r="BP87" s="237"/>
      <c r="BQ87" s="234">
        <v>81</v>
      </c>
      <c r="BR87" s="239"/>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26"/>
    </row>
    <row r="88" spans="1:131" ht="26.25" customHeight="1" thickBot="1" x14ac:dyDescent="0.25">
      <c r="A88" s="236" t="s">
        <v>400</v>
      </c>
      <c r="B88" s="1003" t="s">
        <v>437</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v>16573</v>
      </c>
      <c r="AG88" s="1025"/>
      <c r="AH88" s="1025"/>
      <c r="AI88" s="1025"/>
      <c r="AJ88" s="1025"/>
      <c r="AK88" s="1029"/>
      <c r="AL88" s="1029"/>
      <c r="AM88" s="1029"/>
      <c r="AN88" s="1029"/>
      <c r="AO88" s="1029"/>
      <c r="AP88" s="1025">
        <v>1209</v>
      </c>
      <c r="AQ88" s="1025"/>
      <c r="AR88" s="1025"/>
      <c r="AS88" s="1025"/>
      <c r="AT88" s="1025"/>
      <c r="AU88" s="1025">
        <v>422</v>
      </c>
      <c r="AV88" s="1025"/>
      <c r="AW88" s="1025"/>
      <c r="AX88" s="1025"/>
      <c r="AY88" s="1025"/>
      <c r="AZ88" s="1026"/>
      <c r="BA88" s="1026"/>
      <c r="BB88" s="1026"/>
      <c r="BC88" s="1026"/>
      <c r="BD88" s="1027"/>
      <c r="BE88" s="237"/>
      <c r="BF88" s="237"/>
      <c r="BG88" s="237"/>
      <c r="BH88" s="237"/>
      <c r="BI88" s="237"/>
      <c r="BJ88" s="237"/>
      <c r="BK88" s="237"/>
      <c r="BL88" s="237"/>
      <c r="BM88" s="237"/>
      <c r="BN88" s="237"/>
      <c r="BO88" s="237"/>
      <c r="BP88" s="237"/>
      <c r="BQ88" s="234">
        <v>82</v>
      </c>
      <c r="BR88" s="239"/>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t="s">
        <v>611</v>
      </c>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1003" t="s">
        <v>438</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v>477</v>
      </c>
      <c r="CS102" s="1019"/>
      <c r="CT102" s="1019"/>
      <c r="CU102" s="1019"/>
      <c r="CV102" s="1020"/>
      <c r="CW102" s="1018">
        <v>259</v>
      </c>
      <c r="CX102" s="1019"/>
      <c r="CY102" s="1019"/>
      <c r="CZ102" s="1019"/>
      <c r="DA102" s="1020"/>
      <c r="DB102" s="1018">
        <v>58</v>
      </c>
      <c r="DC102" s="1019"/>
      <c r="DD102" s="1019"/>
      <c r="DE102" s="1019"/>
      <c r="DF102" s="1020"/>
      <c r="DG102" s="1018" t="s">
        <v>610</v>
      </c>
      <c r="DH102" s="1019"/>
      <c r="DI102" s="1019"/>
      <c r="DJ102" s="1019"/>
      <c r="DK102" s="1020"/>
      <c r="DL102" s="1018" t="s">
        <v>610</v>
      </c>
      <c r="DM102" s="1019"/>
      <c r="DN102" s="1019"/>
      <c r="DO102" s="1019"/>
      <c r="DP102" s="1020"/>
      <c r="DQ102" s="1018" t="s">
        <v>610</v>
      </c>
      <c r="DR102" s="1019"/>
      <c r="DS102" s="1019"/>
      <c r="DT102" s="1019"/>
      <c r="DU102" s="1020"/>
      <c r="DV102" s="1003"/>
      <c r="DW102" s="1004"/>
      <c r="DX102" s="1004"/>
      <c r="DY102" s="1004"/>
      <c r="DZ102" s="1005"/>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6" t="s">
        <v>439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7" t="s">
        <v>440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441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8" t="s">
        <v>443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444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6" customFormat="1" ht="26.25" customHeight="1" x14ac:dyDescent="0.2">
      <c r="A109" s="961" t="s">
        <v>445</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446</v>
      </c>
      <c r="AB109" s="962"/>
      <c r="AC109" s="962"/>
      <c r="AD109" s="962"/>
      <c r="AE109" s="963"/>
      <c r="AF109" s="964" t="s">
        <v>447</v>
      </c>
      <c r="AG109" s="962"/>
      <c r="AH109" s="962"/>
      <c r="AI109" s="962"/>
      <c r="AJ109" s="963"/>
      <c r="AK109" s="964" t="s">
        <v>307</v>
      </c>
      <c r="AL109" s="962"/>
      <c r="AM109" s="962"/>
      <c r="AN109" s="962"/>
      <c r="AO109" s="963"/>
      <c r="AP109" s="964" t="s">
        <v>448</v>
      </c>
      <c r="AQ109" s="962"/>
      <c r="AR109" s="962"/>
      <c r="AS109" s="962"/>
      <c r="AT109" s="995"/>
      <c r="AU109" s="961" t="s">
        <v>445</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446</v>
      </c>
      <c r="BR109" s="962"/>
      <c r="BS109" s="962"/>
      <c r="BT109" s="962"/>
      <c r="BU109" s="963"/>
      <c r="BV109" s="964" t="s">
        <v>447</v>
      </c>
      <c r="BW109" s="962"/>
      <c r="BX109" s="962"/>
      <c r="BY109" s="962"/>
      <c r="BZ109" s="963"/>
      <c r="CA109" s="964" t="s">
        <v>307</v>
      </c>
      <c r="CB109" s="962"/>
      <c r="CC109" s="962"/>
      <c r="CD109" s="962"/>
      <c r="CE109" s="963"/>
      <c r="CF109" s="1002" t="s">
        <v>448</v>
      </c>
      <c r="CG109" s="1002"/>
      <c r="CH109" s="1002"/>
      <c r="CI109" s="1002"/>
      <c r="CJ109" s="1002"/>
      <c r="CK109" s="964" t="s">
        <v>449</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446</v>
      </c>
      <c r="DH109" s="962"/>
      <c r="DI109" s="962"/>
      <c r="DJ109" s="962"/>
      <c r="DK109" s="963"/>
      <c r="DL109" s="964" t="s">
        <v>447</v>
      </c>
      <c r="DM109" s="962"/>
      <c r="DN109" s="962"/>
      <c r="DO109" s="962"/>
      <c r="DP109" s="963"/>
      <c r="DQ109" s="964" t="s">
        <v>307</v>
      </c>
      <c r="DR109" s="962"/>
      <c r="DS109" s="962"/>
      <c r="DT109" s="962"/>
      <c r="DU109" s="963"/>
      <c r="DV109" s="964" t="s">
        <v>448</v>
      </c>
      <c r="DW109" s="962"/>
      <c r="DX109" s="962"/>
      <c r="DY109" s="962"/>
      <c r="DZ109" s="995"/>
    </row>
    <row r="110" spans="1:131" s="226" customFormat="1" ht="26.25" customHeight="1" x14ac:dyDescent="0.2">
      <c r="A110" s="873" t="s">
        <v>450</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9459153</v>
      </c>
      <c r="AB110" s="955"/>
      <c r="AC110" s="955"/>
      <c r="AD110" s="955"/>
      <c r="AE110" s="956"/>
      <c r="AF110" s="957">
        <v>9147178</v>
      </c>
      <c r="AG110" s="955"/>
      <c r="AH110" s="955"/>
      <c r="AI110" s="955"/>
      <c r="AJ110" s="956"/>
      <c r="AK110" s="957">
        <v>8886852</v>
      </c>
      <c r="AL110" s="955"/>
      <c r="AM110" s="955"/>
      <c r="AN110" s="955"/>
      <c r="AO110" s="956"/>
      <c r="AP110" s="958">
        <v>13.8</v>
      </c>
      <c r="AQ110" s="959"/>
      <c r="AR110" s="959"/>
      <c r="AS110" s="959"/>
      <c r="AT110" s="960"/>
      <c r="AU110" s="996" t="s">
        <v>72</v>
      </c>
      <c r="AV110" s="997"/>
      <c r="AW110" s="997"/>
      <c r="AX110" s="997"/>
      <c r="AY110" s="997"/>
      <c r="AZ110" s="926" t="s">
        <v>451</v>
      </c>
      <c r="BA110" s="874"/>
      <c r="BB110" s="874"/>
      <c r="BC110" s="874"/>
      <c r="BD110" s="874"/>
      <c r="BE110" s="874"/>
      <c r="BF110" s="874"/>
      <c r="BG110" s="874"/>
      <c r="BH110" s="874"/>
      <c r="BI110" s="874"/>
      <c r="BJ110" s="874"/>
      <c r="BK110" s="874"/>
      <c r="BL110" s="874"/>
      <c r="BM110" s="874"/>
      <c r="BN110" s="874"/>
      <c r="BO110" s="874"/>
      <c r="BP110" s="875"/>
      <c r="BQ110" s="927">
        <v>80937345</v>
      </c>
      <c r="BR110" s="908"/>
      <c r="BS110" s="908"/>
      <c r="BT110" s="908"/>
      <c r="BU110" s="908"/>
      <c r="BV110" s="908">
        <v>83949471</v>
      </c>
      <c r="BW110" s="908"/>
      <c r="BX110" s="908"/>
      <c r="BY110" s="908"/>
      <c r="BZ110" s="908"/>
      <c r="CA110" s="908">
        <v>89093938</v>
      </c>
      <c r="CB110" s="908"/>
      <c r="CC110" s="908"/>
      <c r="CD110" s="908"/>
      <c r="CE110" s="908"/>
      <c r="CF110" s="932">
        <v>138.5</v>
      </c>
      <c r="CG110" s="933"/>
      <c r="CH110" s="933"/>
      <c r="CI110" s="933"/>
      <c r="CJ110" s="933"/>
      <c r="CK110" s="992" t="s">
        <v>452</v>
      </c>
      <c r="CL110" s="885"/>
      <c r="CM110" s="926" t="s">
        <v>453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v>396797</v>
      </c>
      <c r="DH110" s="908"/>
      <c r="DI110" s="908"/>
      <c r="DJ110" s="908"/>
      <c r="DK110" s="908"/>
      <c r="DL110" s="908">
        <v>340112</v>
      </c>
      <c r="DM110" s="908"/>
      <c r="DN110" s="908"/>
      <c r="DO110" s="908"/>
      <c r="DP110" s="908"/>
      <c r="DQ110" s="908">
        <v>283426</v>
      </c>
      <c r="DR110" s="908"/>
      <c r="DS110" s="908"/>
      <c r="DT110" s="908"/>
      <c r="DU110" s="908"/>
      <c r="DV110" s="909">
        <v>0.4</v>
      </c>
      <c r="DW110" s="909"/>
      <c r="DX110" s="909"/>
      <c r="DY110" s="909"/>
      <c r="DZ110" s="910"/>
    </row>
    <row r="111" spans="1:131" s="226" customFormat="1" ht="26.25" customHeight="1" x14ac:dyDescent="0.2">
      <c r="A111" s="840" t="s">
        <v>454</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455</v>
      </c>
      <c r="AB111" s="985"/>
      <c r="AC111" s="985"/>
      <c r="AD111" s="985"/>
      <c r="AE111" s="986"/>
      <c r="AF111" s="987" t="s">
        <v>455</v>
      </c>
      <c r="AG111" s="985"/>
      <c r="AH111" s="985"/>
      <c r="AI111" s="985"/>
      <c r="AJ111" s="986"/>
      <c r="AK111" s="987" t="s">
        <v>128</v>
      </c>
      <c r="AL111" s="985"/>
      <c r="AM111" s="985"/>
      <c r="AN111" s="985"/>
      <c r="AO111" s="986"/>
      <c r="AP111" s="988" t="s">
        <v>455</v>
      </c>
      <c r="AQ111" s="989"/>
      <c r="AR111" s="989"/>
      <c r="AS111" s="989"/>
      <c r="AT111" s="990"/>
      <c r="AU111" s="998"/>
      <c r="AV111" s="999"/>
      <c r="AW111" s="999"/>
      <c r="AX111" s="999"/>
      <c r="AY111" s="999"/>
      <c r="AZ111" s="881" t="s">
        <v>456</v>
      </c>
      <c r="BA111" s="818"/>
      <c r="BB111" s="818"/>
      <c r="BC111" s="818"/>
      <c r="BD111" s="818"/>
      <c r="BE111" s="818"/>
      <c r="BF111" s="818"/>
      <c r="BG111" s="818"/>
      <c r="BH111" s="818"/>
      <c r="BI111" s="818"/>
      <c r="BJ111" s="818"/>
      <c r="BK111" s="818"/>
      <c r="BL111" s="818"/>
      <c r="BM111" s="818"/>
      <c r="BN111" s="818"/>
      <c r="BO111" s="818"/>
      <c r="BP111" s="819"/>
      <c r="BQ111" s="882">
        <v>411342</v>
      </c>
      <c r="BR111" s="883"/>
      <c r="BS111" s="883"/>
      <c r="BT111" s="883"/>
      <c r="BU111" s="883"/>
      <c r="BV111" s="883">
        <v>351107</v>
      </c>
      <c r="BW111" s="883"/>
      <c r="BX111" s="883"/>
      <c r="BY111" s="883"/>
      <c r="BZ111" s="883"/>
      <c r="CA111" s="883">
        <v>291661</v>
      </c>
      <c r="CB111" s="883"/>
      <c r="CC111" s="883"/>
      <c r="CD111" s="883"/>
      <c r="CE111" s="883"/>
      <c r="CF111" s="941">
        <v>0.5</v>
      </c>
      <c r="CG111" s="942"/>
      <c r="CH111" s="942"/>
      <c r="CI111" s="942"/>
      <c r="CJ111" s="942"/>
      <c r="CK111" s="993"/>
      <c r="CL111" s="887"/>
      <c r="CM111" s="881" t="s">
        <v>457</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455</v>
      </c>
      <c r="DH111" s="883"/>
      <c r="DI111" s="883"/>
      <c r="DJ111" s="883"/>
      <c r="DK111" s="883"/>
      <c r="DL111" s="883" t="s">
        <v>455</v>
      </c>
      <c r="DM111" s="883"/>
      <c r="DN111" s="883"/>
      <c r="DO111" s="883"/>
      <c r="DP111" s="883"/>
      <c r="DQ111" s="883" t="s">
        <v>128</v>
      </c>
      <c r="DR111" s="883"/>
      <c r="DS111" s="883"/>
      <c r="DT111" s="883"/>
      <c r="DU111" s="883"/>
      <c r="DV111" s="860" t="s">
        <v>458</v>
      </c>
      <c r="DW111" s="860"/>
      <c r="DX111" s="860"/>
      <c r="DY111" s="860"/>
      <c r="DZ111" s="861"/>
    </row>
    <row r="112" spans="1:131" s="226" customFormat="1" ht="26.25" customHeight="1" x14ac:dyDescent="0.2">
      <c r="A112" s="978" t="s">
        <v>459</v>
      </c>
      <c r="B112" s="979"/>
      <c r="C112" s="818" t="s">
        <v>460</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455</v>
      </c>
      <c r="AB112" s="846"/>
      <c r="AC112" s="846"/>
      <c r="AD112" s="846"/>
      <c r="AE112" s="847"/>
      <c r="AF112" s="848" t="s">
        <v>455</v>
      </c>
      <c r="AG112" s="846"/>
      <c r="AH112" s="846"/>
      <c r="AI112" s="846"/>
      <c r="AJ112" s="847"/>
      <c r="AK112" s="848" t="s">
        <v>455</v>
      </c>
      <c r="AL112" s="846"/>
      <c r="AM112" s="846"/>
      <c r="AN112" s="846"/>
      <c r="AO112" s="847"/>
      <c r="AP112" s="890" t="s">
        <v>455</v>
      </c>
      <c r="AQ112" s="891"/>
      <c r="AR112" s="891"/>
      <c r="AS112" s="891"/>
      <c r="AT112" s="892"/>
      <c r="AU112" s="998"/>
      <c r="AV112" s="999"/>
      <c r="AW112" s="999"/>
      <c r="AX112" s="999"/>
      <c r="AY112" s="999"/>
      <c r="AZ112" s="881" t="s">
        <v>461</v>
      </c>
      <c r="BA112" s="818"/>
      <c r="BB112" s="818"/>
      <c r="BC112" s="818"/>
      <c r="BD112" s="818"/>
      <c r="BE112" s="818"/>
      <c r="BF112" s="818"/>
      <c r="BG112" s="818"/>
      <c r="BH112" s="818"/>
      <c r="BI112" s="818"/>
      <c r="BJ112" s="818"/>
      <c r="BK112" s="818"/>
      <c r="BL112" s="818"/>
      <c r="BM112" s="818"/>
      <c r="BN112" s="818"/>
      <c r="BO112" s="818"/>
      <c r="BP112" s="819"/>
      <c r="BQ112" s="882">
        <v>34630631</v>
      </c>
      <c r="BR112" s="883"/>
      <c r="BS112" s="883"/>
      <c r="BT112" s="883"/>
      <c r="BU112" s="883"/>
      <c r="BV112" s="883">
        <v>47626068</v>
      </c>
      <c r="BW112" s="883"/>
      <c r="BX112" s="883"/>
      <c r="BY112" s="883"/>
      <c r="BZ112" s="883"/>
      <c r="CA112" s="883">
        <v>49954257</v>
      </c>
      <c r="CB112" s="883"/>
      <c r="CC112" s="883"/>
      <c r="CD112" s="883"/>
      <c r="CE112" s="883"/>
      <c r="CF112" s="941">
        <v>77.7</v>
      </c>
      <c r="CG112" s="942"/>
      <c r="CH112" s="942"/>
      <c r="CI112" s="942"/>
      <c r="CJ112" s="942"/>
      <c r="CK112" s="993"/>
      <c r="CL112" s="887"/>
      <c r="CM112" s="881" t="s">
        <v>462</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455</v>
      </c>
      <c r="DH112" s="883"/>
      <c r="DI112" s="883"/>
      <c r="DJ112" s="883"/>
      <c r="DK112" s="883"/>
      <c r="DL112" s="883" t="s">
        <v>458</v>
      </c>
      <c r="DM112" s="883"/>
      <c r="DN112" s="883"/>
      <c r="DO112" s="883"/>
      <c r="DP112" s="883"/>
      <c r="DQ112" s="883" t="s">
        <v>128</v>
      </c>
      <c r="DR112" s="883"/>
      <c r="DS112" s="883"/>
      <c r="DT112" s="883"/>
      <c r="DU112" s="883"/>
      <c r="DV112" s="860" t="s">
        <v>455</v>
      </c>
      <c r="DW112" s="860"/>
      <c r="DX112" s="860"/>
      <c r="DY112" s="860"/>
      <c r="DZ112" s="861"/>
    </row>
    <row r="113" spans="1:130" s="226" customFormat="1" ht="26.25" customHeight="1" x14ac:dyDescent="0.2">
      <c r="A113" s="980"/>
      <c r="B113" s="981"/>
      <c r="C113" s="818" t="s">
        <v>463</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4488688</v>
      </c>
      <c r="AB113" s="985"/>
      <c r="AC113" s="985"/>
      <c r="AD113" s="985"/>
      <c r="AE113" s="986"/>
      <c r="AF113" s="987">
        <v>3789854</v>
      </c>
      <c r="AG113" s="985"/>
      <c r="AH113" s="985"/>
      <c r="AI113" s="985"/>
      <c r="AJ113" s="986"/>
      <c r="AK113" s="987">
        <v>3839537</v>
      </c>
      <c r="AL113" s="985"/>
      <c r="AM113" s="985"/>
      <c r="AN113" s="985"/>
      <c r="AO113" s="986"/>
      <c r="AP113" s="988">
        <v>6</v>
      </c>
      <c r="AQ113" s="989"/>
      <c r="AR113" s="989"/>
      <c r="AS113" s="989"/>
      <c r="AT113" s="990"/>
      <c r="AU113" s="998"/>
      <c r="AV113" s="999"/>
      <c r="AW113" s="999"/>
      <c r="AX113" s="999"/>
      <c r="AY113" s="999"/>
      <c r="AZ113" s="881" t="s">
        <v>464</v>
      </c>
      <c r="BA113" s="818"/>
      <c r="BB113" s="818"/>
      <c r="BC113" s="818"/>
      <c r="BD113" s="818"/>
      <c r="BE113" s="818"/>
      <c r="BF113" s="818"/>
      <c r="BG113" s="818"/>
      <c r="BH113" s="818"/>
      <c r="BI113" s="818"/>
      <c r="BJ113" s="818"/>
      <c r="BK113" s="818"/>
      <c r="BL113" s="818"/>
      <c r="BM113" s="818"/>
      <c r="BN113" s="818"/>
      <c r="BO113" s="818"/>
      <c r="BP113" s="819"/>
      <c r="BQ113" s="882">
        <v>543153</v>
      </c>
      <c r="BR113" s="883"/>
      <c r="BS113" s="883"/>
      <c r="BT113" s="883"/>
      <c r="BU113" s="883"/>
      <c r="BV113" s="883">
        <v>437315</v>
      </c>
      <c r="BW113" s="883"/>
      <c r="BX113" s="883"/>
      <c r="BY113" s="883"/>
      <c r="BZ113" s="883"/>
      <c r="CA113" s="883">
        <v>422388</v>
      </c>
      <c r="CB113" s="883"/>
      <c r="CC113" s="883"/>
      <c r="CD113" s="883"/>
      <c r="CE113" s="883"/>
      <c r="CF113" s="941">
        <v>0.7</v>
      </c>
      <c r="CG113" s="942"/>
      <c r="CH113" s="942"/>
      <c r="CI113" s="942"/>
      <c r="CJ113" s="942"/>
      <c r="CK113" s="993"/>
      <c r="CL113" s="887"/>
      <c r="CM113" s="881" t="s">
        <v>465</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v>14545</v>
      </c>
      <c r="DH113" s="846"/>
      <c r="DI113" s="846"/>
      <c r="DJ113" s="846"/>
      <c r="DK113" s="847"/>
      <c r="DL113" s="848">
        <v>10995</v>
      </c>
      <c r="DM113" s="846"/>
      <c r="DN113" s="846"/>
      <c r="DO113" s="846"/>
      <c r="DP113" s="847"/>
      <c r="DQ113" s="848">
        <v>8235</v>
      </c>
      <c r="DR113" s="846"/>
      <c r="DS113" s="846"/>
      <c r="DT113" s="846"/>
      <c r="DU113" s="847"/>
      <c r="DV113" s="890">
        <v>0</v>
      </c>
      <c r="DW113" s="891"/>
      <c r="DX113" s="891"/>
      <c r="DY113" s="891"/>
      <c r="DZ113" s="892"/>
    </row>
    <row r="114" spans="1:130" s="226" customFormat="1" ht="26.25" customHeight="1" x14ac:dyDescent="0.2">
      <c r="A114" s="980"/>
      <c r="B114" s="981"/>
      <c r="C114" s="818" t="s">
        <v>466</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v>141972</v>
      </c>
      <c r="AB114" s="846"/>
      <c r="AC114" s="846"/>
      <c r="AD114" s="846"/>
      <c r="AE114" s="847"/>
      <c r="AF114" s="848">
        <v>151875</v>
      </c>
      <c r="AG114" s="846"/>
      <c r="AH114" s="846"/>
      <c r="AI114" s="846"/>
      <c r="AJ114" s="847"/>
      <c r="AK114" s="848">
        <v>137995</v>
      </c>
      <c r="AL114" s="846"/>
      <c r="AM114" s="846"/>
      <c r="AN114" s="846"/>
      <c r="AO114" s="847"/>
      <c r="AP114" s="890">
        <v>0.2</v>
      </c>
      <c r="AQ114" s="891"/>
      <c r="AR114" s="891"/>
      <c r="AS114" s="891"/>
      <c r="AT114" s="892"/>
      <c r="AU114" s="998"/>
      <c r="AV114" s="999"/>
      <c r="AW114" s="999"/>
      <c r="AX114" s="999"/>
      <c r="AY114" s="999"/>
      <c r="AZ114" s="881" t="s">
        <v>467</v>
      </c>
      <c r="BA114" s="818"/>
      <c r="BB114" s="818"/>
      <c r="BC114" s="818"/>
      <c r="BD114" s="818"/>
      <c r="BE114" s="818"/>
      <c r="BF114" s="818"/>
      <c r="BG114" s="818"/>
      <c r="BH114" s="818"/>
      <c r="BI114" s="818"/>
      <c r="BJ114" s="818"/>
      <c r="BK114" s="818"/>
      <c r="BL114" s="818"/>
      <c r="BM114" s="818"/>
      <c r="BN114" s="818"/>
      <c r="BO114" s="818"/>
      <c r="BP114" s="819"/>
      <c r="BQ114" s="882">
        <v>14950864</v>
      </c>
      <c r="BR114" s="883"/>
      <c r="BS114" s="883"/>
      <c r="BT114" s="883"/>
      <c r="BU114" s="883"/>
      <c r="BV114" s="883">
        <v>15136689</v>
      </c>
      <c r="BW114" s="883"/>
      <c r="BX114" s="883"/>
      <c r="BY114" s="883"/>
      <c r="BZ114" s="883"/>
      <c r="CA114" s="883">
        <v>15053621</v>
      </c>
      <c r="CB114" s="883"/>
      <c r="CC114" s="883"/>
      <c r="CD114" s="883"/>
      <c r="CE114" s="883"/>
      <c r="CF114" s="941">
        <v>23.4</v>
      </c>
      <c r="CG114" s="942"/>
      <c r="CH114" s="942"/>
      <c r="CI114" s="942"/>
      <c r="CJ114" s="942"/>
      <c r="CK114" s="993"/>
      <c r="CL114" s="887"/>
      <c r="CM114" s="881" t="s">
        <v>468</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458</v>
      </c>
      <c r="DH114" s="846"/>
      <c r="DI114" s="846"/>
      <c r="DJ114" s="846"/>
      <c r="DK114" s="847"/>
      <c r="DL114" s="848" t="s">
        <v>455</v>
      </c>
      <c r="DM114" s="846"/>
      <c r="DN114" s="846"/>
      <c r="DO114" s="846"/>
      <c r="DP114" s="847"/>
      <c r="DQ114" s="848" t="s">
        <v>458</v>
      </c>
      <c r="DR114" s="846"/>
      <c r="DS114" s="846"/>
      <c r="DT114" s="846"/>
      <c r="DU114" s="847"/>
      <c r="DV114" s="890" t="s">
        <v>455</v>
      </c>
      <c r="DW114" s="891"/>
      <c r="DX114" s="891"/>
      <c r="DY114" s="891"/>
      <c r="DZ114" s="892"/>
    </row>
    <row r="115" spans="1:130" s="226" customFormat="1" ht="26.25" customHeight="1" x14ac:dyDescent="0.2">
      <c r="A115" s="980"/>
      <c r="B115" s="981"/>
      <c r="C115" s="818" t="s">
        <v>469</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v>65693</v>
      </c>
      <c r="AB115" s="985"/>
      <c r="AC115" s="985"/>
      <c r="AD115" s="985"/>
      <c r="AE115" s="986"/>
      <c r="AF115" s="987">
        <v>64280</v>
      </c>
      <c r="AG115" s="985"/>
      <c r="AH115" s="985"/>
      <c r="AI115" s="985"/>
      <c r="AJ115" s="986"/>
      <c r="AK115" s="987">
        <v>94490</v>
      </c>
      <c r="AL115" s="985"/>
      <c r="AM115" s="985"/>
      <c r="AN115" s="985"/>
      <c r="AO115" s="986"/>
      <c r="AP115" s="988">
        <v>0.1</v>
      </c>
      <c r="AQ115" s="989"/>
      <c r="AR115" s="989"/>
      <c r="AS115" s="989"/>
      <c r="AT115" s="990"/>
      <c r="AU115" s="998"/>
      <c r="AV115" s="999"/>
      <c r="AW115" s="999"/>
      <c r="AX115" s="999"/>
      <c r="AY115" s="999"/>
      <c r="AZ115" s="881" t="s">
        <v>470</v>
      </c>
      <c r="BA115" s="818"/>
      <c r="BB115" s="818"/>
      <c r="BC115" s="818"/>
      <c r="BD115" s="818"/>
      <c r="BE115" s="818"/>
      <c r="BF115" s="818"/>
      <c r="BG115" s="818"/>
      <c r="BH115" s="818"/>
      <c r="BI115" s="818"/>
      <c r="BJ115" s="818"/>
      <c r="BK115" s="818"/>
      <c r="BL115" s="818"/>
      <c r="BM115" s="818"/>
      <c r="BN115" s="818"/>
      <c r="BO115" s="818"/>
      <c r="BP115" s="819"/>
      <c r="BQ115" s="882" t="s">
        <v>458</v>
      </c>
      <c r="BR115" s="883"/>
      <c r="BS115" s="883"/>
      <c r="BT115" s="883"/>
      <c r="BU115" s="883"/>
      <c r="BV115" s="883" t="s">
        <v>455</v>
      </c>
      <c r="BW115" s="883"/>
      <c r="BX115" s="883"/>
      <c r="BY115" s="883"/>
      <c r="BZ115" s="883"/>
      <c r="CA115" s="883" t="s">
        <v>455</v>
      </c>
      <c r="CB115" s="883"/>
      <c r="CC115" s="883"/>
      <c r="CD115" s="883"/>
      <c r="CE115" s="883"/>
      <c r="CF115" s="941" t="s">
        <v>128</v>
      </c>
      <c r="CG115" s="942"/>
      <c r="CH115" s="942"/>
      <c r="CI115" s="942"/>
      <c r="CJ115" s="942"/>
      <c r="CK115" s="993"/>
      <c r="CL115" s="887"/>
      <c r="CM115" s="881" t="s">
        <v>471</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458</v>
      </c>
      <c r="DH115" s="846"/>
      <c r="DI115" s="846"/>
      <c r="DJ115" s="846"/>
      <c r="DK115" s="847"/>
      <c r="DL115" s="848" t="s">
        <v>455</v>
      </c>
      <c r="DM115" s="846"/>
      <c r="DN115" s="846"/>
      <c r="DO115" s="846"/>
      <c r="DP115" s="847"/>
      <c r="DQ115" s="848" t="s">
        <v>128</v>
      </c>
      <c r="DR115" s="846"/>
      <c r="DS115" s="846"/>
      <c r="DT115" s="846"/>
      <c r="DU115" s="847"/>
      <c r="DV115" s="890" t="s">
        <v>455</v>
      </c>
      <c r="DW115" s="891"/>
      <c r="DX115" s="891"/>
      <c r="DY115" s="891"/>
      <c r="DZ115" s="892"/>
    </row>
    <row r="116" spans="1:130" s="226" customFormat="1" ht="26.25" customHeight="1" x14ac:dyDescent="0.2">
      <c r="A116" s="982"/>
      <c r="B116" s="983"/>
      <c r="C116" s="905" t="s">
        <v>472</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t="s">
        <v>128</v>
      </c>
      <c r="AB116" s="846"/>
      <c r="AC116" s="846"/>
      <c r="AD116" s="846"/>
      <c r="AE116" s="847"/>
      <c r="AF116" s="848" t="s">
        <v>128</v>
      </c>
      <c r="AG116" s="846"/>
      <c r="AH116" s="846"/>
      <c r="AI116" s="846"/>
      <c r="AJ116" s="847"/>
      <c r="AK116" s="848" t="s">
        <v>458</v>
      </c>
      <c r="AL116" s="846"/>
      <c r="AM116" s="846"/>
      <c r="AN116" s="846"/>
      <c r="AO116" s="847"/>
      <c r="AP116" s="890" t="s">
        <v>455</v>
      </c>
      <c r="AQ116" s="891"/>
      <c r="AR116" s="891"/>
      <c r="AS116" s="891"/>
      <c r="AT116" s="892"/>
      <c r="AU116" s="998"/>
      <c r="AV116" s="999"/>
      <c r="AW116" s="999"/>
      <c r="AX116" s="999"/>
      <c r="AY116" s="999"/>
      <c r="AZ116" s="975" t="s">
        <v>473</v>
      </c>
      <c r="BA116" s="976"/>
      <c r="BB116" s="976"/>
      <c r="BC116" s="976"/>
      <c r="BD116" s="976"/>
      <c r="BE116" s="976"/>
      <c r="BF116" s="976"/>
      <c r="BG116" s="976"/>
      <c r="BH116" s="976"/>
      <c r="BI116" s="976"/>
      <c r="BJ116" s="976"/>
      <c r="BK116" s="976"/>
      <c r="BL116" s="976"/>
      <c r="BM116" s="976"/>
      <c r="BN116" s="976"/>
      <c r="BO116" s="976"/>
      <c r="BP116" s="977"/>
      <c r="BQ116" s="882" t="s">
        <v>458</v>
      </c>
      <c r="BR116" s="883"/>
      <c r="BS116" s="883"/>
      <c r="BT116" s="883"/>
      <c r="BU116" s="883"/>
      <c r="BV116" s="883" t="s">
        <v>458</v>
      </c>
      <c r="BW116" s="883"/>
      <c r="BX116" s="883"/>
      <c r="BY116" s="883"/>
      <c r="BZ116" s="883"/>
      <c r="CA116" s="883" t="s">
        <v>458</v>
      </c>
      <c r="CB116" s="883"/>
      <c r="CC116" s="883"/>
      <c r="CD116" s="883"/>
      <c r="CE116" s="883"/>
      <c r="CF116" s="941" t="s">
        <v>455</v>
      </c>
      <c r="CG116" s="942"/>
      <c r="CH116" s="942"/>
      <c r="CI116" s="942"/>
      <c r="CJ116" s="942"/>
      <c r="CK116" s="993"/>
      <c r="CL116" s="887"/>
      <c r="CM116" s="881" t="s">
        <v>474</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t="s">
        <v>455</v>
      </c>
      <c r="DH116" s="846"/>
      <c r="DI116" s="846"/>
      <c r="DJ116" s="846"/>
      <c r="DK116" s="847"/>
      <c r="DL116" s="848" t="s">
        <v>455</v>
      </c>
      <c r="DM116" s="846"/>
      <c r="DN116" s="846"/>
      <c r="DO116" s="846"/>
      <c r="DP116" s="847"/>
      <c r="DQ116" s="848" t="s">
        <v>128</v>
      </c>
      <c r="DR116" s="846"/>
      <c r="DS116" s="846"/>
      <c r="DT116" s="846"/>
      <c r="DU116" s="847"/>
      <c r="DV116" s="890" t="s">
        <v>458</v>
      </c>
      <c r="DW116" s="891"/>
      <c r="DX116" s="891"/>
      <c r="DY116" s="891"/>
      <c r="DZ116" s="892"/>
    </row>
    <row r="117" spans="1:130" s="226" customFormat="1" ht="26.25" customHeight="1" x14ac:dyDescent="0.2">
      <c r="A117" s="961" t="s">
        <v>189</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475</v>
      </c>
      <c r="Z117" s="963"/>
      <c r="AA117" s="968">
        <v>14155506</v>
      </c>
      <c r="AB117" s="969"/>
      <c r="AC117" s="969"/>
      <c r="AD117" s="969"/>
      <c r="AE117" s="970"/>
      <c r="AF117" s="971">
        <v>13153187</v>
      </c>
      <c r="AG117" s="969"/>
      <c r="AH117" s="969"/>
      <c r="AI117" s="969"/>
      <c r="AJ117" s="970"/>
      <c r="AK117" s="971">
        <v>12958874</v>
      </c>
      <c r="AL117" s="969"/>
      <c r="AM117" s="969"/>
      <c r="AN117" s="969"/>
      <c r="AO117" s="970"/>
      <c r="AP117" s="972"/>
      <c r="AQ117" s="973"/>
      <c r="AR117" s="973"/>
      <c r="AS117" s="973"/>
      <c r="AT117" s="974"/>
      <c r="AU117" s="998"/>
      <c r="AV117" s="999"/>
      <c r="AW117" s="999"/>
      <c r="AX117" s="999"/>
      <c r="AY117" s="999"/>
      <c r="AZ117" s="929" t="s">
        <v>476</v>
      </c>
      <c r="BA117" s="930"/>
      <c r="BB117" s="930"/>
      <c r="BC117" s="930"/>
      <c r="BD117" s="930"/>
      <c r="BE117" s="930"/>
      <c r="BF117" s="930"/>
      <c r="BG117" s="930"/>
      <c r="BH117" s="930"/>
      <c r="BI117" s="930"/>
      <c r="BJ117" s="930"/>
      <c r="BK117" s="930"/>
      <c r="BL117" s="930"/>
      <c r="BM117" s="930"/>
      <c r="BN117" s="930"/>
      <c r="BO117" s="930"/>
      <c r="BP117" s="931"/>
      <c r="BQ117" s="882" t="s">
        <v>458</v>
      </c>
      <c r="BR117" s="883"/>
      <c r="BS117" s="883"/>
      <c r="BT117" s="883"/>
      <c r="BU117" s="883"/>
      <c r="BV117" s="883" t="s">
        <v>455</v>
      </c>
      <c r="BW117" s="883"/>
      <c r="BX117" s="883"/>
      <c r="BY117" s="883"/>
      <c r="BZ117" s="883"/>
      <c r="CA117" s="883" t="s">
        <v>455</v>
      </c>
      <c r="CB117" s="883"/>
      <c r="CC117" s="883"/>
      <c r="CD117" s="883"/>
      <c r="CE117" s="883"/>
      <c r="CF117" s="941" t="s">
        <v>455</v>
      </c>
      <c r="CG117" s="942"/>
      <c r="CH117" s="942"/>
      <c r="CI117" s="942"/>
      <c r="CJ117" s="942"/>
      <c r="CK117" s="993"/>
      <c r="CL117" s="887"/>
      <c r="CM117" s="881" t="s">
        <v>477</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t="s">
        <v>455</v>
      </c>
      <c r="DH117" s="846"/>
      <c r="DI117" s="846"/>
      <c r="DJ117" s="846"/>
      <c r="DK117" s="847"/>
      <c r="DL117" s="848" t="s">
        <v>455</v>
      </c>
      <c r="DM117" s="846"/>
      <c r="DN117" s="846"/>
      <c r="DO117" s="846"/>
      <c r="DP117" s="847"/>
      <c r="DQ117" s="848" t="s">
        <v>455</v>
      </c>
      <c r="DR117" s="846"/>
      <c r="DS117" s="846"/>
      <c r="DT117" s="846"/>
      <c r="DU117" s="847"/>
      <c r="DV117" s="890" t="s">
        <v>128</v>
      </c>
      <c r="DW117" s="891"/>
      <c r="DX117" s="891"/>
      <c r="DY117" s="891"/>
      <c r="DZ117" s="892"/>
    </row>
    <row r="118" spans="1:130" s="226" customFormat="1" ht="26.25" customHeight="1" x14ac:dyDescent="0.2">
      <c r="A118" s="961" t="s">
        <v>449</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446</v>
      </c>
      <c r="AB118" s="962"/>
      <c r="AC118" s="962"/>
      <c r="AD118" s="962"/>
      <c r="AE118" s="963"/>
      <c r="AF118" s="964" t="s">
        <v>447</v>
      </c>
      <c r="AG118" s="962"/>
      <c r="AH118" s="962"/>
      <c r="AI118" s="962"/>
      <c r="AJ118" s="963"/>
      <c r="AK118" s="964" t="s">
        <v>307</v>
      </c>
      <c r="AL118" s="962"/>
      <c r="AM118" s="962"/>
      <c r="AN118" s="962"/>
      <c r="AO118" s="963"/>
      <c r="AP118" s="965" t="s">
        <v>448</v>
      </c>
      <c r="AQ118" s="966"/>
      <c r="AR118" s="966"/>
      <c r="AS118" s="966"/>
      <c r="AT118" s="967"/>
      <c r="AU118" s="998"/>
      <c r="AV118" s="999"/>
      <c r="AW118" s="999"/>
      <c r="AX118" s="999"/>
      <c r="AY118" s="999"/>
      <c r="AZ118" s="904" t="s">
        <v>478</v>
      </c>
      <c r="BA118" s="905"/>
      <c r="BB118" s="905"/>
      <c r="BC118" s="905"/>
      <c r="BD118" s="905"/>
      <c r="BE118" s="905"/>
      <c r="BF118" s="905"/>
      <c r="BG118" s="905"/>
      <c r="BH118" s="905"/>
      <c r="BI118" s="905"/>
      <c r="BJ118" s="905"/>
      <c r="BK118" s="905"/>
      <c r="BL118" s="905"/>
      <c r="BM118" s="905"/>
      <c r="BN118" s="905"/>
      <c r="BO118" s="905"/>
      <c r="BP118" s="906"/>
      <c r="BQ118" s="945" t="s">
        <v>455</v>
      </c>
      <c r="BR118" s="911"/>
      <c r="BS118" s="911"/>
      <c r="BT118" s="911"/>
      <c r="BU118" s="911"/>
      <c r="BV118" s="911" t="s">
        <v>455</v>
      </c>
      <c r="BW118" s="911"/>
      <c r="BX118" s="911"/>
      <c r="BY118" s="911"/>
      <c r="BZ118" s="911"/>
      <c r="CA118" s="911" t="s">
        <v>455</v>
      </c>
      <c r="CB118" s="911"/>
      <c r="CC118" s="911"/>
      <c r="CD118" s="911"/>
      <c r="CE118" s="911"/>
      <c r="CF118" s="941" t="s">
        <v>455</v>
      </c>
      <c r="CG118" s="942"/>
      <c r="CH118" s="942"/>
      <c r="CI118" s="942"/>
      <c r="CJ118" s="942"/>
      <c r="CK118" s="993"/>
      <c r="CL118" s="887"/>
      <c r="CM118" s="881" t="s">
        <v>479</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458</v>
      </c>
      <c r="DH118" s="846"/>
      <c r="DI118" s="846"/>
      <c r="DJ118" s="846"/>
      <c r="DK118" s="847"/>
      <c r="DL118" s="848" t="s">
        <v>455</v>
      </c>
      <c r="DM118" s="846"/>
      <c r="DN118" s="846"/>
      <c r="DO118" s="846"/>
      <c r="DP118" s="847"/>
      <c r="DQ118" s="848" t="s">
        <v>458</v>
      </c>
      <c r="DR118" s="846"/>
      <c r="DS118" s="846"/>
      <c r="DT118" s="846"/>
      <c r="DU118" s="847"/>
      <c r="DV118" s="890" t="s">
        <v>455</v>
      </c>
      <c r="DW118" s="891"/>
      <c r="DX118" s="891"/>
      <c r="DY118" s="891"/>
      <c r="DZ118" s="892"/>
    </row>
    <row r="119" spans="1:130" s="226" customFormat="1" ht="26.25" customHeight="1" x14ac:dyDescent="0.2">
      <c r="A119" s="884" t="s">
        <v>452</v>
      </c>
      <c r="B119" s="885"/>
      <c r="C119" s="926" t="s">
        <v>453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v>56170</v>
      </c>
      <c r="AB119" s="955"/>
      <c r="AC119" s="955"/>
      <c r="AD119" s="955"/>
      <c r="AE119" s="956"/>
      <c r="AF119" s="957">
        <v>56685</v>
      </c>
      <c r="AG119" s="955"/>
      <c r="AH119" s="955"/>
      <c r="AI119" s="955"/>
      <c r="AJ119" s="956"/>
      <c r="AK119" s="957">
        <v>56685</v>
      </c>
      <c r="AL119" s="955"/>
      <c r="AM119" s="955"/>
      <c r="AN119" s="955"/>
      <c r="AO119" s="956"/>
      <c r="AP119" s="958">
        <v>0.1</v>
      </c>
      <c r="AQ119" s="959"/>
      <c r="AR119" s="959"/>
      <c r="AS119" s="959"/>
      <c r="AT119" s="960"/>
      <c r="AU119" s="1000"/>
      <c r="AV119" s="1001"/>
      <c r="AW119" s="1001"/>
      <c r="AX119" s="1001"/>
      <c r="AY119" s="1001"/>
      <c r="AZ119" s="247" t="s">
        <v>189</v>
      </c>
      <c r="BA119" s="247"/>
      <c r="BB119" s="247"/>
      <c r="BC119" s="247"/>
      <c r="BD119" s="247"/>
      <c r="BE119" s="247"/>
      <c r="BF119" s="247"/>
      <c r="BG119" s="247"/>
      <c r="BH119" s="247"/>
      <c r="BI119" s="247"/>
      <c r="BJ119" s="247"/>
      <c r="BK119" s="247"/>
      <c r="BL119" s="247"/>
      <c r="BM119" s="247"/>
      <c r="BN119" s="247"/>
      <c r="BO119" s="943" t="s">
        <v>480</v>
      </c>
      <c r="BP119" s="944"/>
      <c r="BQ119" s="945">
        <v>131473335</v>
      </c>
      <c r="BR119" s="911"/>
      <c r="BS119" s="911"/>
      <c r="BT119" s="911"/>
      <c r="BU119" s="911"/>
      <c r="BV119" s="911">
        <v>147500650</v>
      </c>
      <c r="BW119" s="911"/>
      <c r="BX119" s="911"/>
      <c r="BY119" s="911"/>
      <c r="BZ119" s="911"/>
      <c r="CA119" s="911">
        <v>154815865</v>
      </c>
      <c r="CB119" s="911"/>
      <c r="CC119" s="911"/>
      <c r="CD119" s="911"/>
      <c r="CE119" s="911"/>
      <c r="CF119" s="814"/>
      <c r="CG119" s="815"/>
      <c r="CH119" s="815"/>
      <c r="CI119" s="815"/>
      <c r="CJ119" s="900"/>
      <c r="CK119" s="994"/>
      <c r="CL119" s="889"/>
      <c r="CM119" s="904" t="s">
        <v>481</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t="s">
        <v>455</v>
      </c>
      <c r="DH119" s="830"/>
      <c r="DI119" s="830"/>
      <c r="DJ119" s="830"/>
      <c r="DK119" s="831"/>
      <c r="DL119" s="832" t="s">
        <v>458</v>
      </c>
      <c r="DM119" s="830"/>
      <c r="DN119" s="830"/>
      <c r="DO119" s="830"/>
      <c r="DP119" s="831"/>
      <c r="DQ119" s="832" t="s">
        <v>455</v>
      </c>
      <c r="DR119" s="830"/>
      <c r="DS119" s="830"/>
      <c r="DT119" s="830"/>
      <c r="DU119" s="831"/>
      <c r="DV119" s="914" t="s">
        <v>455</v>
      </c>
      <c r="DW119" s="915"/>
      <c r="DX119" s="915"/>
      <c r="DY119" s="915"/>
      <c r="DZ119" s="916"/>
    </row>
    <row r="120" spans="1:130" s="226" customFormat="1" ht="26.25" customHeight="1" x14ac:dyDescent="0.2">
      <c r="A120" s="886"/>
      <c r="B120" s="887"/>
      <c r="C120" s="881" t="s">
        <v>457</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458</v>
      </c>
      <c r="AB120" s="846"/>
      <c r="AC120" s="846"/>
      <c r="AD120" s="846"/>
      <c r="AE120" s="847"/>
      <c r="AF120" s="848" t="s">
        <v>455</v>
      </c>
      <c r="AG120" s="846"/>
      <c r="AH120" s="846"/>
      <c r="AI120" s="846"/>
      <c r="AJ120" s="847"/>
      <c r="AK120" s="848" t="s">
        <v>455</v>
      </c>
      <c r="AL120" s="846"/>
      <c r="AM120" s="846"/>
      <c r="AN120" s="846"/>
      <c r="AO120" s="847"/>
      <c r="AP120" s="890" t="s">
        <v>455</v>
      </c>
      <c r="AQ120" s="891"/>
      <c r="AR120" s="891"/>
      <c r="AS120" s="891"/>
      <c r="AT120" s="892"/>
      <c r="AU120" s="946" t="s">
        <v>482</v>
      </c>
      <c r="AV120" s="947"/>
      <c r="AW120" s="947"/>
      <c r="AX120" s="947"/>
      <c r="AY120" s="948"/>
      <c r="AZ120" s="926" t="s">
        <v>483</v>
      </c>
      <c r="BA120" s="874"/>
      <c r="BB120" s="874"/>
      <c r="BC120" s="874"/>
      <c r="BD120" s="874"/>
      <c r="BE120" s="874"/>
      <c r="BF120" s="874"/>
      <c r="BG120" s="874"/>
      <c r="BH120" s="874"/>
      <c r="BI120" s="874"/>
      <c r="BJ120" s="874"/>
      <c r="BK120" s="874"/>
      <c r="BL120" s="874"/>
      <c r="BM120" s="874"/>
      <c r="BN120" s="874"/>
      <c r="BO120" s="874"/>
      <c r="BP120" s="875"/>
      <c r="BQ120" s="927">
        <v>25247287</v>
      </c>
      <c r="BR120" s="908"/>
      <c r="BS120" s="908"/>
      <c r="BT120" s="908"/>
      <c r="BU120" s="908"/>
      <c r="BV120" s="908">
        <v>25953372</v>
      </c>
      <c r="BW120" s="908"/>
      <c r="BX120" s="908"/>
      <c r="BY120" s="908"/>
      <c r="BZ120" s="908"/>
      <c r="CA120" s="908">
        <v>31081078</v>
      </c>
      <c r="CB120" s="908"/>
      <c r="CC120" s="908"/>
      <c r="CD120" s="908"/>
      <c r="CE120" s="908"/>
      <c r="CF120" s="932">
        <v>48.3</v>
      </c>
      <c r="CG120" s="933"/>
      <c r="CH120" s="933"/>
      <c r="CI120" s="933"/>
      <c r="CJ120" s="933"/>
      <c r="CK120" s="934" t="s">
        <v>484</v>
      </c>
      <c r="CL120" s="918"/>
      <c r="CM120" s="918"/>
      <c r="CN120" s="918"/>
      <c r="CO120" s="919"/>
      <c r="CP120" s="938" t="s">
        <v>485</v>
      </c>
      <c r="CQ120" s="939"/>
      <c r="CR120" s="939"/>
      <c r="CS120" s="939"/>
      <c r="CT120" s="939"/>
      <c r="CU120" s="939"/>
      <c r="CV120" s="939"/>
      <c r="CW120" s="939"/>
      <c r="CX120" s="939"/>
      <c r="CY120" s="939"/>
      <c r="CZ120" s="939"/>
      <c r="DA120" s="939"/>
      <c r="DB120" s="939"/>
      <c r="DC120" s="939"/>
      <c r="DD120" s="939"/>
      <c r="DE120" s="939"/>
      <c r="DF120" s="940"/>
      <c r="DG120" s="927">
        <v>27794322</v>
      </c>
      <c r="DH120" s="908"/>
      <c r="DI120" s="908"/>
      <c r="DJ120" s="908"/>
      <c r="DK120" s="908"/>
      <c r="DL120" s="908">
        <v>41644570</v>
      </c>
      <c r="DM120" s="908"/>
      <c r="DN120" s="908"/>
      <c r="DO120" s="908"/>
      <c r="DP120" s="908"/>
      <c r="DQ120" s="908">
        <v>43263373</v>
      </c>
      <c r="DR120" s="908"/>
      <c r="DS120" s="908"/>
      <c r="DT120" s="908"/>
      <c r="DU120" s="908"/>
      <c r="DV120" s="909">
        <v>67.3</v>
      </c>
      <c r="DW120" s="909"/>
      <c r="DX120" s="909"/>
      <c r="DY120" s="909"/>
      <c r="DZ120" s="910"/>
    </row>
    <row r="121" spans="1:130" s="226" customFormat="1" ht="26.25" customHeight="1" x14ac:dyDescent="0.2">
      <c r="A121" s="886"/>
      <c r="B121" s="887"/>
      <c r="C121" s="929" t="s">
        <v>486</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v>3152</v>
      </c>
      <c r="AB121" s="846"/>
      <c r="AC121" s="846"/>
      <c r="AD121" s="846"/>
      <c r="AE121" s="847"/>
      <c r="AF121" s="848">
        <v>3107</v>
      </c>
      <c r="AG121" s="846"/>
      <c r="AH121" s="846"/>
      <c r="AI121" s="846"/>
      <c r="AJ121" s="847"/>
      <c r="AK121" s="848">
        <v>2904</v>
      </c>
      <c r="AL121" s="846"/>
      <c r="AM121" s="846"/>
      <c r="AN121" s="846"/>
      <c r="AO121" s="847"/>
      <c r="AP121" s="890">
        <v>0</v>
      </c>
      <c r="AQ121" s="891"/>
      <c r="AR121" s="891"/>
      <c r="AS121" s="891"/>
      <c r="AT121" s="892"/>
      <c r="AU121" s="949"/>
      <c r="AV121" s="950"/>
      <c r="AW121" s="950"/>
      <c r="AX121" s="950"/>
      <c r="AY121" s="951"/>
      <c r="AZ121" s="881" t="s">
        <v>487</v>
      </c>
      <c r="BA121" s="818"/>
      <c r="BB121" s="818"/>
      <c r="BC121" s="818"/>
      <c r="BD121" s="818"/>
      <c r="BE121" s="818"/>
      <c r="BF121" s="818"/>
      <c r="BG121" s="818"/>
      <c r="BH121" s="818"/>
      <c r="BI121" s="818"/>
      <c r="BJ121" s="818"/>
      <c r="BK121" s="818"/>
      <c r="BL121" s="818"/>
      <c r="BM121" s="818"/>
      <c r="BN121" s="818"/>
      <c r="BO121" s="818"/>
      <c r="BP121" s="819"/>
      <c r="BQ121" s="882">
        <v>18556513</v>
      </c>
      <c r="BR121" s="883"/>
      <c r="BS121" s="883"/>
      <c r="BT121" s="883"/>
      <c r="BU121" s="883"/>
      <c r="BV121" s="883">
        <v>21150212</v>
      </c>
      <c r="BW121" s="883"/>
      <c r="BX121" s="883"/>
      <c r="BY121" s="883"/>
      <c r="BZ121" s="883"/>
      <c r="CA121" s="883">
        <v>29976907</v>
      </c>
      <c r="CB121" s="883"/>
      <c r="CC121" s="883"/>
      <c r="CD121" s="883"/>
      <c r="CE121" s="883"/>
      <c r="CF121" s="941">
        <v>46.6</v>
      </c>
      <c r="CG121" s="942"/>
      <c r="CH121" s="942"/>
      <c r="CI121" s="942"/>
      <c r="CJ121" s="942"/>
      <c r="CK121" s="935"/>
      <c r="CL121" s="921"/>
      <c r="CM121" s="921"/>
      <c r="CN121" s="921"/>
      <c r="CO121" s="922"/>
      <c r="CP121" s="901" t="s">
        <v>488</v>
      </c>
      <c r="CQ121" s="902"/>
      <c r="CR121" s="902"/>
      <c r="CS121" s="902"/>
      <c r="CT121" s="902"/>
      <c r="CU121" s="902"/>
      <c r="CV121" s="902"/>
      <c r="CW121" s="902"/>
      <c r="CX121" s="902"/>
      <c r="CY121" s="902"/>
      <c r="CZ121" s="902"/>
      <c r="DA121" s="902"/>
      <c r="DB121" s="902"/>
      <c r="DC121" s="902"/>
      <c r="DD121" s="902"/>
      <c r="DE121" s="902"/>
      <c r="DF121" s="903"/>
      <c r="DG121" s="882">
        <v>3447187</v>
      </c>
      <c r="DH121" s="883"/>
      <c r="DI121" s="883"/>
      <c r="DJ121" s="883"/>
      <c r="DK121" s="883"/>
      <c r="DL121" s="883">
        <v>3098459</v>
      </c>
      <c r="DM121" s="883"/>
      <c r="DN121" s="883"/>
      <c r="DO121" s="883"/>
      <c r="DP121" s="883"/>
      <c r="DQ121" s="883">
        <v>3767129</v>
      </c>
      <c r="DR121" s="883"/>
      <c r="DS121" s="883"/>
      <c r="DT121" s="883"/>
      <c r="DU121" s="883"/>
      <c r="DV121" s="860">
        <v>5.9</v>
      </c>
      <c r="DW121" s="860"/>
      <c r="DX121" s="860"/>
      <c r="DY121" s="860"/>
      <c r="DZ121" s="861"/>
    </row>
    <row r="122" spans="1:130" s="226" customFormat="1" ht="26.25" customHeight="1" x14ac:dyDescent="0.2">
      <c r="A122" s="886"/>
      <c r="B122" s="887"/>
      <c r="C122" s="881" t="s">
        <v>468</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489</v>
      </c>
      <c r="AB122" s="846"/>
      <c r="AC122" s="846"/>
      <c r="AD122" s="846"/>
      <c r="AE122" s="847"/>
      <c r="AF122" s="848" t="s">
        <v>455</v>
      </c>
      <c r="AG122" s="846"/>
      <c r="AH122" s="846"/>
      <c r="AI122" s="846"/>
      <c r="AJ122" s="847"/>
      <c r="AK122" s="848" t="s">
        <v>455</v>
      </c>
      <c r="AL122" s="846"/>
      <c r="AM122" s="846"/>
      <c r="AN122" s="846"/>
      <c r="AO122" s="847"/>
      <c r="AP122" s="890" t="s">
        <v>455</v>
      </c>
      <c r="AQ122" s="891"/>
      <c r="AR122" s="891"/>
      <c r="AS122" s="891"/>
      <c r="AT122" s="892"/>
      <c r="AU122" s="949"/>
      <c r="AV122" s="950"/>
      <c r="AW122" s="950"/>
      <c r="AX122" s="950"/>
      <c r="AY122" s="951"/>
      <c r="AZ122" s="904" t="s">
        <v>490</v>
      </c>
      <c r="BA122" s="905"/>
      <c r="BB122" s="905"/>
      <c r="BC122" s="905"/>
      <c r="BD122" s="905"/>
      <c r="BE122" s="905"/>
      <c r="BF122" s="905"/>
      <c r="BG122" s="905"/>
      <c r="BH122" s="905"/>
      <c r="BI122" s="905"/>
      <c r="BJ122" s="905"/>
      <c r="BK122" s="905"/>
      <c r="BL122" s="905"/>
      <c r="BM122" s="905"/>
      <c r="BN122" s="905"/>
      <c r="BO122" s="905"/>
      <c r="BP122" s="906"/>
      <c r="BQ122" s="945">
        <v>103214718</v>
      </c>
      <c r="BR122" s="911"/>
      <c r="BS122" s="911"/>
      <c r="BT122" s="911"/>
      <c r="BU122" s="911"/>
      <c r="BV122" s="911">
        <v>105435976</v>
      </c>
      <c r="BW122" s="911"/>
      <c r="BX122" s="911"/>
      <c r="BY122" s="911"/>
      <c r="BZ122" s="911"/>
      <c r="CA122" s="911">
        <v>105575648</v>
      </c>
      <c r="CB122" s="911"/>
      <c r="CC122" s="911"/>
      <c r="CD122" s="911"/>
      <c r="CE122" s="911"/>
      <c r="CF122" s="912">
        <v>164.2</v>
      </c>
      <c r="CG122" s="913"/>
      <c r="CH122" s="913"/>
      <c r="CI122" s="913"/>
      <c r="CJ122" s="913"/>
      <c r="CK122" s="935"/>
      <c r="CL122" s="921"/>
      <c r="CM122" s="921"/>
      <c r="CN122" s="921"/>
      <c r="CO122" s="922"/>
      <c r="CP122" s="901" t="s">
        <v>427</v>
      </c>
      <c r="CQ122" s="902"/>
      <c r="CR122" s="902"/>
      <c r="CS122" s="902"/>
      <c r="CT122" s="902"/>
      <c r="CU122" s="902"/>
      <c r="CV122" s="902"/>
      <c r="CW122" s="902"/>
      <c r="CX122" s="902"/>
      <c r="CY122" s="902"/>
      <c r="CZ122" s="902"/>
      <c r="DA122" s="902"/>
      <c r="DB122" s="902"/>
      <c r="DC122" s="902"/>
      <c r="DD122" s="902"/>
      <c r="DE122" s="902"/>
      <c r="DF122" s="903"/>
      <c r="DG122" s="882">
        <v>2596525</v>
      </c>
      <c r="DH122" s="883"/>
      <c r="DI122" s="883"/>
      <c r="DJ122" s="883"/>
      <c r="DK122" s="883"/>
      <c r="DL122" s="883">
        <v>2266328</v>
      </c>
      <c r="DM122" s="883"/>
      <c r="DN122" s="883"/>
      <c r="DO122" s="883"/>
      <c r="DP122" s="883"/>
      <c r="DQ122" s="883">
        <v>2453290</v>
      </c>
      <c r="DR122" s="883"/>
      <c r="DS122" s="883"/>
      <c r="DT122" s="883"/>
      <c r="DU122" s="883"/>
      <c r="DV122" s="860">
        <v>3.8</v>
      </c>
      <c r="DW122" s="860"/>
      <c r="DX122" s="860"/>
      <c r="DY122" s="860"/>
      <c r="DZ122" s="861"/>
    </row>
    <row r="123" spans="1:130" s="226" customFormat="1" ht="26.25" customHeight="1" x14ac:dyDescent="0.2">
      <c r="A123" s="886"/>
      <c r="B123" s="887"/>
      <c r="C123" s="881" t="s">
        <v>474</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t="s">
        <v>455</v>
      </c>
      <c r="AB123" s="846"/>
      <c r="AC123" s="846"/>
      <c r="AD123" s="846"/>
      <c r="AE123" s="847"/>
      <c r="AF123" s="848" t="s">
        <v>458</v>
      </c>
      <c r="AG123" s="846"/>
      <c r="AH123" s="846"/>
      <c r="AI123" s="846"/>
      <c r="AJ123" s="847"/>
      <c r="AK123" s="848" t="s">
        <v>455</v>
      </c>
      <c r="AL123" s="846"/>
      <c r="AM123" s="846"/>
      <c r="AN123" s="846"/>
      <c r="AO123" s="847"/>
      <c r="AP123" s="890" t="s">
        <v>455</v>
      </c>
      <c r="AQ123" s="891"/>
      <c r="AR123" s="891"/>
      <c r="AS123" s="891"/>
      <c r="AT123" s="892"/>
      <c r="AU123" s="952"/>
      <c r="AV123" s="953"/>
      <c r="AW123" s="953"/>
      <c r="AX123" s="953"/>
      <c r="AY123" s="953"/>
      <c r="AZ123" s="247" t="s">
        <v>189</v>
      </c>
      <c r="BA123" s="247"/>
      <c r="BB123" s="247"/>
      <c r="BC123" s="247"/>
      <c r="BD123" s="247"/>
      <c r="BE123" s="247"/>
      <c r="BF123" s="247"/>
      <c r="BG123" s="247"/>
      <c r="BH123" s="247"/>
      <c r="BI123" s="247"/>
      <c r="BJ123" s="247"/>
      <c r="BK123" s="247"/>
      <c r="BL123" s="247"/>
      <c r="BM123" s="247"/>
      <c r="BN123" s="247"/>
      <c r="BO123" s="943" t="s">
        <v>491</v>
      </c>
      <c r="BP123" s="944"/>
      <c r="BQ123" s="898">
        <v>147018518</v>
      </c>
      <c r="BR123" s="899"/>
      <c r="BS123" s="899"/>
      <c r="BT123" s="899"/>
      <c r="BU123" s="899"/>
      <c r="BV123" s="899">
        <v>152539560</v>
      </c>
      <c r="BW123" s="899"/>
      <c r="BX123" s="899"/>
      <c r="BY123" s="899"/>
      <c r="BZ123" s="899"/>
      <c r="CA123" s="899">
        <v>166633633</v>
      </c>
      <c r="CB123" s="899"/>
      <c r="CC123" s="899"/>
      <c r="CD123" s="899"/>
      <c r="CE123" s="899"/>
      <c r="CF123" s="814"/>
      <c r="CG123" s="815"/>
      <c r="CH123" s="815"/>
      <c r="CI123" s="815"/>
      <c r="CJ123" s="900"/>
      <c r="CK123" s="935"/>
      <c r="CL123" s="921"/>
      <c r="CM123" s="921"/>
      <c r="CN123" s="921"/>
      <c r="CO123" s="922"/>
      <c r="CP123" s="901" t="s">
        <v>492</v>
      </c>
      <c r="CQ123" s="902"/>
      <c r="CR123" s="902"/>
      <c r="CS123" s="902"/>
      <c r="CT123" s="902"/>
      <c r="CU123" s="902"/>
      <c r="CV123" s="902"/>
      <c r="CW123" s="902"/>
      <c r="CX123" s="902"/>
      <c r="CY123" s="902"/>
      <c r="CZ123" s="902"/>
      <c r="DA123" s="902"/>
      <c r="DB123" s="902"/>
      <c r="DC123" s="902"/>
      <c r="DD123" s="902"/>
      <c r="DE123" s="902"/>
      <c r="DF123" s="903"/>
      <c r="DG123" s="845">
        <v>594786</v>
      </c>
      <c r="DH123" s="846"/>
      <c r="DI123" s="846"/>
      <c r="DJ123" s="846"/>
      <c r="DK123" s="847"/>
      <c r="DL123" s="848">
        <v>510378</v>
      </c>
      <c r="DM123" s="846"/>
      <c r="DN123" s="846"/>
      <c r="DO123" s="846"/>
      <c r="DP123" s="847"/>
      <c r="DQ123" s="848">
        <v>430047</v>
      </c>
      <c r="DR123" s="846"/>
      <c r="DS123" s="846"/>
      <c r="DT123" s="846"/>
      <c r="DU123" s="847"/>
      <c r="DV123" s="890">
        <v>0.7</v>
      </c>
      <c r="DW123" s="891"/>
      <c r="DX123" s="891"/>
      <c r="DY123" s="891"/>
      <c r="DZ123" s="892"/>
    </row>
    <row r="124" spans="1:130" s="226" customFormat="1" ht="26.25" customHeight="1" thickBot="1" x14ac:dyDescent="0.25">
      <c r="A124" s="886"/>
      <c r="B124" s="887"/>
      <c r="C124" s="881" t="s">
        <v>477</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t="s">
        <v>458</v>
      </c>
      <c r="AB124" s="846"/>
      <c r="AC124" s="846"/>
      <c r="AD124" s="846"/>
      <c r="AE124" s="847"/>
      <c r="AF124" s="848" t="s">
        <v>458</v>
      </c>
      <c r="AG124" s="846"/>
      <c r="AH124" s="846"/>
      <c r="AI124" s="846"/>
      <c r="AJ124" s="847"/>
      <c r="AK124" s="848" t="s">
        <v>455</v>
      </c>
      <c r="AL124" s="846"/>
      <c r="AM124" s="846"/>
      <c r="AN124" s="846"/>
      <c r="AO124" s="847"/>
      <c r="AP124" s="890" t="s">
        <v>489</v>
      </c>
      <c r="AQ124" s="891"/>
      <c r="AR124" s="891"/>
      <c r="AS124" s="891"/>
      <c r="AT124" s="892"/>
      <c r="AU124" s="893" t="s">
        <v>493</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t="s">
        <v>128</v>
      </c>
      <c r="BR124" s="897"/>
      <c r="BS124" s="897"/>
      <c r="BT124" s="897"/>
      <c r="BU124" s="897"/>
      <c r="BV124" s="897" t="s">
        <v>455</v>
      </c>
      <c r="BW124" s="897"/>
      <c r="BX124" s="897"/>
      <c r="BY124" s="897"/>
      <c r="BZ124" s="897"/>
      <c r="CA124" s="897" t="s">
        <v>455</v>
      </c>
      <c r="CB124" s="897"/>
      <c r="CC124" s="897"/>
      <c r="CD124" s="897"/>
      <c r="CE124" s="897"/>
      <c r="CF124" s="792"/>
      <c r="CG124" s="793"/>
      <c r="CH124" s="793"/>
      <c r="CI124" s="793"/>
      <c r="CJ124" s="928"/>
      <c r="CK124" s="936"/>
      <c r="CL124" s="936"/>
      <c r="CM124" s="936"/>
      <c r="CN124" s="936"/>
      <c r="CO124" s="937"/>
      <c r="CP124" s="901" t="s">
        <v>494</v>
      </c>
      <c r="CQ124" s="902"/>
      <c r="CR124" s="902"/>
      <c r="CS124" s="902"/>
      <c r="CT124" s="902"/>
      <c r="CU124" s="902"/>
      <c r="CV124" s="902"/>
      <c r="CW124" s="902"/>
      <c r="CX124" s="902"/>
      <c r="CY124" s="902"/>
      <c r="CZ124" s="902"/>
      <c r="DA124" s="902"/>
      <c r="DB124" s="902"/>
      <c r="DC124" s="902"/>
      <c r="DD124" s="902"/>
      <c r="DE124" s="902"/>
      <c r="DF124" s="903"/>
      <c r="DG124" s="829">
        <v>197811</v>
      </c>
      <c r="DH124" s="830"/>
      <c r="DI124" s="830"/>
      <c r="DJ124" s="830"/>
      <c r="DK124" s="831"/>
      <c r="DL124" s="832">
        <v>106333</v>
      </c>
      <c r="DM124" s="830"/>
      <c r="DN124" s="830"/>
      <c r="DO124" s="830"/>
      <c r="DP124" s="831"/>
      <c r="DQ124" s="832">
        <v>40418</v>
      </c>
      <c r="DR124" s="830"/>
      <c r="DS124" s="830"/>
      <c r="DT124" s="830"/>
      <c r="DU124" s="831"/>
      <c r="DV124" s="914">
        <v>0.1</v>
      </c>
      <c r="DW124" s="915"/>
      <c r="DX124" s="915"/>
      <c r="DY124" s="915"/>
      <c r="DZ124" s="916"/>
    </row>
    <row r="125" spans="1:130" s="226" customFormat="1" ht="26.25" customHeight="1" x14ac:dyDescent="0.2">
      <c r="A125" s="886"/>
      <c r="B125" s="887"/>
      <c r="C125" s="881" t="s">
        <v>479</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t="s">
        <v>455</v>
      </c>
      <c r="AB125" s="846"/>
      <c r="AC125" s="846"/>
      <c r="AD125" s="846"/>
      <c r="AE125" s="847"/>
      <c r="AF125" s="848" t="s">
        <v>455</v>
      </c>
      <c r="AG125" s="846"/>
      <c r="AH125" s="846"/>
      <c r="AI125" s="846"/>
      <c r="AJ125" s="847"/>
      <c r="AK125" s="848" t="s">
        <v>455</v>
      </c>
      <c r="AL125" s="846"/>
      <c r="AM125" s="846"/>
      <c r="AN125" s="846"/>
      <c r="AO125" s="847"/>
      <c r="AP125" s="890" t="s">
        <v>455</v>
      </c>
      <c r="AQ125" s="891"/>
      <c r="AR125" s="891"/>
      <c r="AS125" s="891"/>
      <c r="AT125" s="8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7" t="s">
        <v>495</v>
      </c>
      <c r="CL125" s="918"/>
      <c r="CM125" s="918"/>
      <c r="CN125" s="918"/>
      <c r="CO125" s="919"/>
      <c r="CP125" s="926" t="s">
        <v>496</v>
      </c>
      <c r="CQ125" s="874"/>
      <c r="CR125" s="874"/>
      <c r="CS125" s="874"/>
      <c r="CT125" s="874"/>
      <c r="CU125" s="874"/>
      <c r="CV125" s="874"/>
      <c r="CW125" s="874"/>
      <c r="CX125" s="874"/>
      <c r="CY125" s="874"/>
      <c r="CZ125" s="874"/>
      <c r="DA125" s="874"/>
      <c r="DB125" s="874"/>
      <c r="DC125" s="874"/>
      <c r="DD125" s="874"/>
      <c r="DE125" s="874"/>
      <c r="DF125" s="875"/>
      <c r="DG125" s="927" t="s">
        <v>455</v>
      </c>
      <c r="DH125" s="908"/>
      <c r="DI125" s="908"/>
      <c r="DJ125" s="908"/>
      <c r="DK125" s="908"/>
      <c r="DL125" s="908" t="s">
        <v>455</v>
      </c>
      <c r="DM125" s="908"/>
      <c r="DN125" s="908"/>
      <c r="DO125" s="908"/>
      <c r="DP125" s="908"/>
      <c r="DQ125" s="908" t="s">
        <v>455</v>
      </c>
      <c r="DR125" s="908"/>
      <c r="DS125" s="908"/>
      <c r="DT125" s="908"/>
      <c r="DU125" s="908"/>
      <c r="DV125" s="909" t="s">
        <v>128</v>
      </c>
      <c r="DW125" s="909"/>
      <c r="DX125" s="909"/>
      <c r="DY125" s="909"/>
      <c r="DZ125" s="910"/>
    </row>
    <row r="126" spans="1:130" s="226" customFormat="1" ht="26.25" customHeight="1" thickBot="1" x14ac:dyDescent="0.25">
      <c r="A126" s="886"/>
      <c r="B126" s="887"/>
      <c r="C126" s="881" t="s">
        <v>481</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128</v>
      </c>
      <c r="AB126" s="846"/>
      <c r="AC126" s="846"/>
      <c r="AD126" s="846"/>
      <c r="AE126" s="847"/>
      <c r="AF126" s="848" t="s">
        <v>455</v>
      </c>
      <c r="AG126" s="846"/>
      <c r="AH126" s="846"/>
      <c r="AI126" s="846"/>
      <c r="AJ126" s="847"/>
      <c r="AK126" s="848" t="s">
        <v>455</v>
      </c>
      <c r="AL126" s="846"/>
      <c r="AM126" s="846"/>
      <c r="AN126" s="846"/>
      <c r="AO126" s="847"/>
      <c r="AP126" s="890" t="s">
        <v>455</v>
      </c>
      <c r="AQ126" s="891"/>
      <c r="AR126" s="891"/>
      <c r="AS126" s="891"/>
      <c r="AT126" s="8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20"/>
      <c r="CL126" s="921"/>
      <c r="CM126" s="921"/>
      <c r="CN126" s="921"/>
      <c r="CO126" s="922"/>
      <c r="CP126" s="881" t="s">
        <v>497</v>
      </c>
      <c r="CQ126" s="818"/>
      <c r="CR126" s="818"/>
      <c r="CS126" s="818"/>
      <c r="CT126" s="818"/>
      <c r="CU126" s="818"/>
      <c r="CV126" s="818"/>
      <c r="CW126" s="818"/>
      <c r="CX126" s="818"/>
      <c r="CY126" s="818"/>
      <c r="CZ126" s="818"/>
      <c r="DA126" s="818"/>
      <c r="DB126" s="818"/>
      <c r="DC126" s="818"/>
      <c r="DD126" s="818"/>
      <c r="DE126" s="818"/>
      <c r="DF126" s="819"/>
      <c r="DG126" s="882" t="s">
        <v>489</v>
      </c>
      <c r="DH126" s="883"/>
      <c r="DI126" s="883"/>
      <c r="DJ126" s="883"/>
      <c r="DK126" s="883"/>
      <c r="DL126" s="883" t="s">
        <v>455</v>
      </c>
      <c r="DM126" s="883"/>
      <c r="DN126" s="883"/>
      <c r="DO126" s="883"/>
      <c r="DP126" s="883"/>
      <c r="DQ126" s="883" t="s">
        <v>455</v>
      </c>
      <c r="DR126" s="883"/>
      <c r="DS126" s="883"/>
      <c r="DT126" s="883"/>
      <c r="DU126" s="883"/>
      <c r="DV126" s="860" t="s">
        <v>455</v>
      </c>
      <c r="DW126" s="860"/>
      <c r="DX126" s="860"/>
      <c r="DY126" s="860"/>
      <c r="DZ126" s="861"/>
    </row>
    <row r="127" spans="1:130" s="226" customFormat="1" ht="26.25" customHeight="1" x14ac:dyDescent="0.2">
      <c r="A127" s="888"/>
      <c r="B127" s="889"/>
      <c r="C127" s="904" t="s">
        <v>498</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v>6371</v>
      </c>
      <c r="AB127" s="846"/>
      <c r="AC127" s="846"/>
      <c r="AD127" s="846"/>
      <c r="AE127" s="847"/>
      <c r="AF127" s="848">
        <v>4488</v>
      </c>
      <c r="AG127" s="846"/>
      <c r="AH127" s="846"/>
      <c r="AI127" s="846"/>
      <c r="AJ127" s="847"/>
      <c r="AK127" s="848">
        <v>34901</v>
      </c>
      <c r="AL127" s="846"/>
      <c r="AM127" s="846"/>
      <c r="AN127" s="846"/>
      <c r="AO127" s="847"/>
      <c r="AP127" s="890">
        <v>0.1</v>
      </c>
      <c r="AQ127" s="891"/>
      <c r="AR127" s="891"/>
      <c r="AS127" s="891"/>
      <c r="AT127" s="892"/>
      <c r="AU127" s="228"/>
      <c r="AV127" s="228"/>
      <c r="AW127" s="228"/>
      <c r="AX127" s="907" t="s">
        <v>499</v>
      </c>
      <c r="AY127" s="878"/>
      <c r="AZ127" s="878"/>
      <c r="BA127" s="878"/>
      <c r="BB127" s="878"/>
      <c r="BC127" s="878"/>
      <c r="BD127" s="878"/>
      <c r="BE127" s="879"/>
      <c r="BF127" s="877" t="s">
        <v>500</v>
      </c>
      <c r="BG127" s="878"/>
      <c r="BH127" s="878"/>
      <c r="BI127" s="878"/>
      <c r="BJ127" s="878"/>
      <c r="BK127" s="878"/>
      <c r="BL127" s="879"/>
      <c r="BM127" s="877" t="s">
        <v>501</v>
      </c>
      <c r="BN127" s="878"/>
      <c r="BO127" s="878"/>
      <c r="BP127" s="878"/>
      <c r="BQ127" s="878"/>
      <c r="BR127" s="878"/>
      <c r="BS127" s="879"/>
      <c r="BT127" s="877" t="s">
        <v>502</v>
      </c>
      <c r="BU127" s="878"/>
      <c r="BV127" s="878"/>
      <c r="BW127" s="878"/>
      <c r="BX127" s="878"/>
      <c r="BY127" s="878"/>
      <c r="BZ127" s="880"/>
      <c r="CA127" s="228"/>
      <c r="CB127" s="228"/>
      <c r="CC127" s="228"/>
      <c r="CD127" s="251"/>
      <c r="CE127" s="251"/>
      <c r="CF127" s="251"/>
      <c r="CG127" s="228"/>
      <c r="CH127" s="228"/>
      <c r="CI127" s="228"/>
      <c r="CJ127" s="250"/>
      <c r="CK127" s="920"/>
      <c r="CL127" s="921"/>
      <c r="CM127" s="921"/>
      <c r="CN127" s="921"/>
      <c r="CO127" s="922"/>
      <c r="CP127" s="881" t="s">
        <v>503</v>
      </c>
      <c r="CQ127" s="818"/>
      <c r="CR127" s="818"/>
      <c r="CS127" s="818"/>
      <c r="CT127" s="818"/>
      <c r="CU127" s="818"/>
      <c r="CV127" s="818"/>
      <c r="CW127" s="818"/>
      <c r="CX127" s="818"/>
      <c r="CY127" s="818"/>
      <c r="CZ127" s="818"/>
      <c r="DA127" s="818"/>
      <c r="DB127" s="818"/>
      <c r="DC127" s="818"/>
      <c r="DD127" s="818"/>
      <c r="DE127" s="818"/>
      <c r="DF127" s="819"/>
      <c r="DG127" s="882" t="s">
        <v>455</v>
      </c>
      <c r="DH127" s="883"/>
      <c r="DI127" s="883"/>
      <c r="DJ127" s="883"/>
      <c r="DK127" s="883"/>
      <c r="DL127" s="883" t="s">
        <v>455</v>
      </c>
      <c r="DM127" s="883"/>
      <c r="DN127" s="883"/>
      <c r="DO127" s="883"/>
      <c r="DP127" s="883"/>
      <c r="DQ127" s="883" t="s">
        <v>455</v>
      </c>
      <c r="DR127" s="883"/>
      <c r="DS127" s="883"/>
      <c r="DT127" s="883"/>
      <c r="DU127" s="883"/>
      <c r="DV127" s="860" t="s">
        <v>489</v>
      </c>
      <c r="DW127" s="860"/>
      <c r="DX127" s="860"/>
      <c r="DY127" s="860"/>
      <c r="DZ127" s="861"/>
    </row>
    <row r="128" spans="1:130" s="226" customFormat="1" ht="26.25" customHeight="1" thickBot="1" x14ac:dyDescent="0.25">
      <c r="A128" s="862" t="s">
        <v>504</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505</v>
      </c>
      <c r="X128" s="864"/>
      <c r="Y128" s="864"/>
      <c r="Z128" s="865"/>
      <c r="AA128" s="866">
        <v>2708901</v>
      </c>
      <c r="AB128" s="867"/>
      <c r="AC128" s="867"/>
      <c r="AD128" s="867"/>
      <c r="AE128" s="868"/>
      <c r="AF128" s="869">
        <v>2781257</v>
      </c>
      <c r="AG128" s="867"/>
      <c r="AH128" s="867"/>
      <c r="AI128" s="867"/>
      <c r="AJ128" s="868"/>
      <c r="AK128" s="869">
        <v>2723329</v>
      </c>
      <c r="AL128" s="867"/>
      <c r="AM128" s="867"/>
      <c r="AN128" s="867"/>
      <c r="AO128" s="868"/>
      <c r="AP128" s="870"/>
      <c r="AQ128" s="871"/>
      <c r="AR128" s="871"/>
      <c r="AS128" s="871"/>
      <c r="AT128" s="872"/>
      <c r="AU128" s="228"/>
      <c r="AV128" s="228"/>
      <c r="AW128" s="228"/>
      <c r="AX128" s="873" t="s">
        <v>506</v>
      </c>
      <c r="AY128" s="874"/>
      <c r="AZ128" s="874"/>
      <c r="BA128" s="874"/>
      <c r="BB128" s="874"/>
      <c r="BC128" s="874"/>
      <c r="BD128" s="874"/>
      <c r="BE128" s="875"/>
      <c r="BF128" s="852" t="s">
        <v>128</v>
      </c>
      <c r="BG128" s="853"/>
      <c r="BH128" s="853"/>
      <c r="BI128" s="853"/>
      <c r="BJ128" s="853"/>
      <c r="BK128" s="853"/>
      <c r="BL128" s="876"/>
      <c r="BM128" s="852">
        <v>11.25</v>
      </c>
      <c r="BN128" s="853"/>
      <c r="BO128" s="853"/>
      <c r="BP128" s="853"/>
      <c r="BQ128" s="853"/>
      <c r="BR128" s="853"/>
      <c r="BS128" s="876"/>
      <c r="BT128" s="852">
        <v>20</v>
      </c>
      <c r="BU128" s="853"/>
      <c r="BV128" s="853"/>
      <c r="BW128" s="853"/>
      <c r="BX128" s="853"/>
      <c r="BY128" s="853"/>
      <c r="BZ128" s="854"/>
      <c r="CA128" s="251"/>
      <c r="CB128" s="251"/>
      <c r="CC128" s="251"/>
      <c r="CD128" s="251"/>
      <c r="CE128" s="251"/>
      <c r="CF128" s="251"/>
      <c r="CG128" s="228"/>
      <c r="CH128" s="228"/>
      <c r="CI128" s="228"/>
      <c r="CJ128" s="250"/>
      <c r="CK128" s="923"/>
      <c r="CL128" s="924"/>
      <c r="CM128" s="924"/>
      <c r="CN128" s="924"/>
      <c r="CO128" s="925"/>
      <c r="CP128" s="855" t="s">
        <v>507</v>
      </c>
      <c r="CQ128" s="796"/>
      <c r="CR128" s="796"/>
      <c r="CS128" s="796"/>
      <c r="CT128" s="796"/>
      <c r="CU128" s="796"/>
      <c r="CV128" s="796"/>
      <c r="CW128" s="796"/>
      <c r="CX128" s="796"/>
      <c r="CY128" s="796"/>
      <c r="CZ128" s="796"/>
      <c r="DA128" s="796"/>
      <c r="DB128" s="796"/>
      <c r="DC128" s="796"/>
      <c r="DD128" s="796"/>
      <c r="DE128" s="796"/>
      <c r="DF128" s="797"/>
      <c r="DG128" s="856" t="s">
        <v>455</v>
      </c>
      <c r="DH128" s="857"/>
      <c r="DI128" s="857"/>
      <c r="DJ128" s="857"/>
      <c r="DK128" s="857"/>
      <c r="DL128" s="857" t="s">
        <v>128</v>
      </c>
      <c r="DM128" s="857"/>
      <c r="DN128" s="857"/>
      <c r="DO128" s="857"/>
      <c r="DP128" s="857"/>
      <c r="DQ128" s="857" t="s">
        <v>455</v>
      </c>
      <c r="DR128" s="857"/>
      <c r="DS128" s="857"/>
      <c r="DT128" s="857"/>
      <c r="DU128" s="857"/>
      <c r="DV128" s="858" t="s">
        <v>455</v>
      </c>
      <c r="DW128" s="858"/>
      <c r="DX128" s="858"/>
      <c r="DY128" s="858"/>
      <c r="DZ128" s="859"/>
    </row>
    <row r="129" spans="1:131" s="226" customFormat="1" ht="26.25" customHeight="1" x14ac:dyDescent="0.2">
      <c r="A129" s="840" t="s">
        <v>106</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508</v>
      </c>
      <c r="X129" s="843"/>
      <c r="Y129" s="843"/>
      <c r="Z129" s="844"/>
      <c r="AA129" s="845">
        <v>68572944</v>
      </c>
      <c r="AB129" s="846"/>
      <c r="AC129" s="846"/>
      <c r="AD129" s="846"/>
      <c r="AE129" s="847"/>
      <c r="AF129" s="848">
        <v>70309603</v>
      </c>
      <c r="AG129" s="846"/>
      <c r="AH129" s="846"/>
      <c r="AI129" s="846"/>
      <c r="AJ129" s="847"/>
      <c r="AK129" s="848">
        <v>73189627</v>
      </c>
      <c r="AL129" s="846"/>
      <c r="AM129" s="846"/>
      <c r="AN129" s="846"/>
      <c r="AO129" s="847"/>
      <c r="AP129" s="849"/>
      <c r="AQ129" s="850"/>
      <c r="AR129" s="850"/>
      <c r="AS129" s="850"/>
      <c r="AT129" s="851"/>
      <c r="AU129" s="229"/>
      <c r="AV129" s="229"/>
      <c r="AW129" s="229"/>
      <c r="AX129" s="817" t="s">
        <v>509</v>
      </c>
      <c r="AY129" s="818"/>
      <c r="AZ129" s="818"/>
      <c r="BA129" s="818"/>
      <c r="BB129" s="818"/>
      <c r="BC129" s="818"/>
      <c r="BD129" s="818"/>
      <c r="BE129" s="819"/>
      <c r="BF129" s="836" t="s">
        <v>455</v>
      </c>
      <c r="BG129" s="837"/>
      <c r="BH129" s="837"/>
      <c r="BI129" s="837"/>
      <c r="BJ129" s="837"/>
      <c r="BK129" s="837"/>
      <c r="BL129" s="838"/>
      <c r="BM129" s="836">
        <v>16.25</v>
      </c>
      <c r="BN129" s="837"/>
      <c r="BO129" s="837"/>
      <c r="BP129" s="837"/>
      <c r="BQ129" s="837"/>
      <c r="BR129" s="837"/>
      <c r="BS129" s="838"/>
      <c r="BT129" s="836">
        <v>30</v>
      </c>
      <c r="BU129" s="837"/>
      <c r="BV129" s="837"/>
      <c r="BW129" s="837"/>
      <c r="BX129" s="837"/>
      <c r="BY129" s="837"/>
      <c r="BZ129" s="8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40" t="s">
        <v>510</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511</v>
      </c>
      <c r="X130" s="843"/>
      <c r="Y130" s="843"/>
      <c r="Z130" s="844"/>
      <c r="AA130" s="845">
        <v>9148882</v>
      </c>
      <c r="AB130" s="846"/>
      <c r="AC130" s="846"/>
      <c r="AD130" s="846"/>
      <c r="AE130" s="847"/>
      <c r="AF130" s="848">
        <v>8963702</v>
      </c>
      <c r="AG130" s="846"/>
      <c r="AH130" s="846"/>
      <c r="AI130" s="846"/>
      <c r="AJ130" s="847"/>
      <c r="AK130" s="848">
        <v>8884269</v>
      </c>
      <c r="AL130" s="846"/>
      <c r="AM130" s="846"/>
      <c r="AN130" s="846"/>
      <c r="AO130" s="847"/>
      <c r="AP130" s="849"/>
      <c r="AQ130" s="850"/>
      <c r="AR130" s="850"/>
      <c r="AS130" s="850"/>
      <c r="AT130" s="851"/>
      <c r="AU130" s="229"/>
      <c r="AV130" s="229"/>
      <c r="AW130" s="229"/>
      <c r="AX130" s="817" t="s">
        <v>512</v>
      </c>
      <c r="AY130" s="818"/>
      <c r="AZ130" s="818"/>
      <c r="BA130" s="818"/>
      <c r="BB130" s="818"/>
      <c r="BC130" s="818"/>
      <c r="BD130" s="818"/>
      <c r="BE130" s="819"/>
      <c r="BF130" s="820">
        <v>2.7</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513</v>
      </c>
      <c r="X131" s="827"/>
      <c r="Y131" s="827"/>
      <c r="Z131" s="828"/>
      <c r="AA131" s="829">
        <v>59424062</v>
      </c>
      <c r="AB131" s="830"/>
      <c r="AC131" s="830"/>
      <c r="AD131" s="830"/>
      <c r="AE131" s="831"/>
      <c r="AF131" s="832">
        <v>61345901</v>
      </c>
      <c r="AG131" s="830"/>
      <c r="AH131" s="830"/>
      <c r="AI131" s="830"/>
      <c r="AJ131" s="831"/>
      <c r="AK131" s="832">
        <v>64305358</v>
      </c>
      <c r="AL131" s="830"/>
      <c r="AM131" s="830"/>
      <c r="AN131" s="830"/>
      <c r="AO131" s="831"/>
      <c r="AP131" s="833"/>
      <c r="AQ131" s="834"/>
      <c r="AR131" s="834"/>
      <c r="AS131" s="834"/>
      <c r="AT131" s="835"/>
      <c r="AU131" s="229"/>
      <c r="AV131" s="229"/>
      <c r="AW131" s="229"/>
      <c r="AX131" s="795" t="s">
        <v>514</v>
      </c>
      <c r="AY131" s="796"/>
      <c r="AZ131" s="796"/>
      <c r="BA131" s="796"/>
      <c r="BB131" s="796"/>
      <c r="BC131" s="796"/>
      <c r="BD131" s="796"/>
      <c r="BE131" s="797"/>
      <c r="BF131" s="798" t="s">
        <v>455</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4" t="s">
        <v>515</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516</v>
      </c>
      <c r="W132" s="808"/>
      <c r="X132" s="808"/>
      <c r="Y132" s="808"/>
      <c r="Z132" s="809"/>
      <c r="AA132" s="810">
        <v>3.8666542179999999</v>
      </c>
      <c r="AB132" s="811"/>
      <c r="AC132" s="811"/>
      <c r="AD132" s="811"/>
      <c r="AE132" s="812"/>
      <c r="AF132" s="813">
        <v>2.295553537</v>
      </c>
      <c r="AG132" s="811"/>
      <c r="AH132" s="811"/>
      <c r="AI132" s="811"/>
      <c r="AJ132" s="812"/>
      <c r="AK132" s="813">
        <v>2.1013427839999999</v>
      </c>
      <c r="AL132" s="811"/>
      <c r="AM132" s="811"/>
      <c r="AN132" s="811"/>
      <c r="AO132" s="812"/>
      <c r="AP132" s="814"/>
      <c r="AQ132" s="815"/>
      <c r="AR132" s="815"/>
      <c r="AS132" s="815"/>
      <c r="AT132" s="81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517</v>
      </c>
      <c r="W133" s="787"/>
      <c r="X133" s="787"/>
      <c r="Y133" s="787"/>
      <c r="Z133" s="788"/>
      <c r="AA133" s="789">
        <v>4.3</v>
      </c>
      <c r="AB133" s="790"/>
      <c r="AC133" s="790"/>
      <c r="AD133" s="790"/>
      <c r="AE133" s="791"/>
      <c r="AF133" s="789">
        <v>3.2</v>
      </c>
      <c r="AG133" s="790"/>
      <c r="AH133" s="790"/>
      <c r="AI133" s="790"/>
      <c r="AJ133" s="791"/>
      <c r="AK133" s="789">
        <v>2.7</v>
      </c>
      <c r="AL133" s="790"/>
      <c r="AM133" s="790"/>
      <c r="AN133" s="790"/>
      <c r="AO133" s="791"/>
      <c r="AP133" s="792"/>
      <c r="AQ133" s="793"/>
      <c r="AR133" s="793"/>
      <c r="AS133" s="793"/>
      <c r="AT133" s="79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GHmv662J/gljHzy4Kuk5b1ct7cSbc6rAOU+Zxp86ymmanplm3MUCCVR+rBiMkezkHFGoCM+gHSOuO4tAySvbA==" saltValue="ZI0YphgmYRof/8r0Sc2i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N65" sqref="AN65:DC69"/>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yJf9Y3g6nqW25AZ34I8WCIPAZg4O/yWXYhOomviN3GO+vJ5p2kZvZrpqA6wTpPyly7vmtBx2hO2P9l3cbkeSsA==" saltValue="q3MpX2bntx4NlZ5G5S6v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6Pgb5qLCQm3UcbEmqnCuiK5RLx/meo+G5lGCGExTQDQYz7hDYKYhLuaWyQph1xOeskxPHvnLzapwmq8gF4lEw==" saltValue="qWwWPGmbjw99lsntbKsh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N65" sqref="AN65:DC69"/>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7" t="s">
        <v>521</v>
      </c>
      <c r="AP7" s="268"/>
      <c r="AQ7" s="269" t="s">
        <v>522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8"/>
      <c r="AP8" s="274" t="s">
        <v>523</v>
      </c>
      <c r="AQ8" s="275" t="s">
        <v>524</v>
      </c>
      <c r="AR8" s="276" t="s">
        <v>525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9" t="s">
        <v>526</v>
      </c>
      <c r="AL9" s="1200"/>
      <c r="AM9" s="1200"/>
      <c r="AN9" s="1201"/>
      <c r="AO9" s="277">
        <v>18408874</v>
      </c>
      <c r="AP9" s="277">
        <v>57581</v>
      </c>
      <c r="AQ9" s="278">
        <v>62943</v>
      </c>
      <c r="AR9" s="279">
        <v>-8.5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9" t="s">
        <v>527</v>
      </c>
      <c r="AL10" s="1200"/>
      <c r="AM10" s="1200"/>
      <c r="AN10" s="1201"/>
      <c r="AO10" s="280">
        <v>2218664</v>
      </c>
      <c r="AP10" s="280">
        <v>6940</v>
      </c>
      <c r="AQ10" s="281">
        <v>1681</v>
      </c>
      <c r="AR10" s="282">
        <v>312.8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9" t="s">
        <v>528</v>
      </c>
      <c r="AL11" s="1200"/>
      <c r="AM11" s="1200"/>
      <c r="AN11" s="1201"/>
      <c r="AO11" s="280">
        <v>206529</v>
      </c>
      <c r="AP11" s="280">
        <v>646</v>
      </c>
      <c r="AQ11" s="281">
        <v>656</v>
      </c>
      <c r="AR11" s="282">
        <v>-1.5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9" t="s">
        <v>529</v>
      </c>
      <c r="AL12" s="1200"/>
      <c r="AM12" s="1200"/>
      <c r="AN12" s="1201"/>
      <c r="AO12" s="280">
        <v>179798</v>
      </c>
      <c r="AP12" s="280">
        <v>562</v>
      </c>
      <c r="AQ12" s="281">
        <v>24</v>
      </c>
      <c r="AR12" s="282">
        <v>2241.6999999999998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9" t="s">
        <v>530</v>
      </c>
      <c r="AL13" s="1200"/>
      <c r="AM13" s="1200"/>
      <c r="AN13" s="1201"/>
      <c r="AO13" s="280">
        <v>858839</v>
      </c>
      <c r="AP13" s="280">
        <v>2686</v>
      </c>
      <c r="AQ13" s="281">
        <v>1968</v>
      </c>
      <c r="AR13" s="282">
        <v>36.5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9" t="s">
        <v>531</v>
      </c>
      <c r="AL14" s="1200"/>
      <c r="AM14" s="1200"/>
      <c r="AN14" s="1201"/>
      <c r="AO14" s="280">
        <v>293835</v>
      </c>
      <c r="AP14" s="280">
        <v>919</v>
      </c>
      <c r="AQ14" s="281">
        <v>1222</v>
      </c>
      <c r="AR14" s="282">
        <v>-24.8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2" t="s">
        <v>532</v>
      </c>
      <c r="AL15" s="1203"/>
      <c r="AM15" s="1203"/>
      <c r="AN15" s="1204"/>
      <c r="AO15" s="280">
        <v>-1231144</v>
      </c>
      <c r="AP15" s="280">
        <v>-3851</v>
      </c>
      <c r="AQ15" s="281">
        <v>-3725</v>
      </c>
      <c r="AR15" s="282">
        <v>3.4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2" t="s">
        <v>189</v>
      </c>
      <c r="AL16" s="1203"/>
      <c r="AM16" s="1203"/>
      <c r="AN16" s="1204"/>
      <c r="AO16" s="280">
        <v>20935395</v>
      </c>
      <c r="AP16" s="280">
        <v>65484</v>
      </c>
      <c r="AQ16" s="281">
        <v>64768</v>
      </c>
      <c r="AR16" s="282">
        <v>1.1000000000000001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5" t="s">
        <v>537</v>
      </c>
      <c r="AL21" s="1206"/>
      <c r="AM21" s="1206"/>
      <c r="AN21" s="1207"/>
      <c r="AO21" s="293">
        <v>5.62</v>
      </c>
      <c r="AP21" s="294">
        <v>6.41</v>
      </c>
      <c r="AQ21" s="295">
        <v>-0.79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5" t="s">
        <v>538</v>
      </c>
      <c r="AL22" s="1206"/>
      <c r="AM22" s="1206"/>
      <c r="AN22" s="1207"/>
      <c r="AO22" s="298">
        <v>100.9</v>
      </c>
      <c r="AP22" s="299">
        <v>99.7</v>
      </c>
      <c r="AQ22" s="300">
        <v>1.2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8" t="s">
        <v>539</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63"/>
    </row>
    <row r="27" spans="1:46" ht="13.2" x14ac:dyDescent="0.2">
      <c r="A27" s="305"/>
      <c r="AO27" s="258"/>
      <c r="AP27" s="258"/>
      <c r="AQ27" s="258"/>
      <c r="AR27" s="258"/>
      <c r="AS27" s="258"/>
      <c r="AT27" s="258"/>
    </row>
    <row r="28" spans="1:46" ht="16.2" x14ac:dyDescent="0.2">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7" t="s">
        <v>521</v>
      </c>
      <c r="AP30" s="268"/>
      <c r="AQ30" s="269" t="s">
        <v>522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8"/>
      <c r="AP31" s="274" t="s">
        <v>523</v>
      </c>
      <c r="AQ31" s="275" t="s">
        <v>524</v>
      </c>
      <c r="AR31" s="276" t="s">
        <v>525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9" t="s">
        <v>542</v>
      </c>
      <c r="AL32" s="1190"/>
      <c r="AM32" s="1190"/>
      <c r="AN32" s="1191"/>
      <c r="AO32" s="308">
        <v>8886852</v>
      </c>
      <c r="AP32" s="308">
        <v>27797</v>
      </c>
      <c r="AQ32" s="309">
        <v>36898</v>
      </c>
      <c r="AR32" s="310">
        <v>-24.7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9" t="s">
        <v>543</v>
      </c>
      <c r="AL33" s="1190"/>
      <c r="AM33" s="1190"/>
      <c r="AN33" s="1191"/>
      <c r="AO33" s="308" t="s">
        <v>544</v>
      </c>
      <c r="AP33" s="308" t="s">
        <v>544</v>
      </c>
      <c r="AQ33" s="309">
        <v>2</v>
      </c>
      <c r="AR33" s="310" t="s">
        <v>544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9" t="s">
        <v>545</v>
      </c>
      <c r="AL34" s="1190"/>
      <c r="AM34" s="1190"/>
      <c r="AN34" s="1191"/>
      <c r="AO34" s="308" t="s">
        <v>544</v>
      </c>
      <c r="AP34" s="308" t="s">
        <v>544</v>
      </c>
      <c r="AQ34" s="309">
        <v>63</v>
      </c>
      <c r="AR34" s="310" t="s">
        <v>544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9" t="s">
        <v>546</v>
      </c>
      <c r="AL35" s="1190"/>
      <c r="AM35" s="1190"/>
      <c r="AN35" s="1191"/>
      <c r="AO35" s="308">
        <v>3839537</v>
      </c>
      <c r="AP35" s="308">
        <v>12010</v>
      </c>
      <c r="AQ35" s="309">
        <v>8350</v>
      </c>
      <c r="AR35" s="310">
        <v>43.8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9" t="s">
        <v>547</v>
      </c>
      <c r="AL36" s="1190"/>
      <c r="AM36" s="1190"/>
      <c r="AN36" s="1191"/>
      <c r="AO36" s="308">
        <v>137995</v>
      </c>
      <c r="AP36" s="308">
        <v>432</v>
      </c>
      <c r="AQ36" s="309">
        <v>436</v>
      </c>
      <c r="AR36" s="310">
        <v>-0.9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9" t="s">
        <v>548</v>
      </c>
      <c r="AL37" s="1190"/>
      <c r="AM37" s="1190"/>
      <c r="AN37" s="1191"/>
      <c r="AO37" s="308">
        <v>94490</v>
      </c>
      <c r="AP37" s="308">
        <v>296</v>
      </c>
      <c r="AQ37" s="309">
        <v>641</v>
      </c>
      <c r="AR37" s="310">
        <v>-53.8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2" t="s">
        <v>549</v>
      </c>
      <c r="AL38" s="1193"/>
      <c r="AM38" s="1193"/>
      <c r="AN38" s="1194"/>
      <c r="AO38" s="311" t="s">
        <v>544</v>
      </c>
      <c r="AP38" s="311" t="s">
        <v>544</v>
      </c>
      <c r="AQ38" s="312">
        <v>1</v>
      </c>
      <c r="AR38" s="300" t="s">
        <v>544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2" t="s">
        <v>550</v>
      </c>
      <c r="AL39" s="1193"/>
      <c r="AM39" s="1193"/>
      <c r="AN39" s="1194"/>
      <c r="AO39" s="308">
        <v>-2723329</v>
      </c>
      <c r="AP39" s="308">
        <v>-8518</v>
      </c>
      <c r="AQ39" s="309">
        <v>-7817</v>
      </c>
      <c r="AR39" s="310">
        <v>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9" t="s">
        <v>551</v>
      </c>
      <c r="AL40" s="1190"/>
      <c r="AM40" s="1190"/>
      <c r="AN40" s="1191"/>
      <c r="AO40" s="308">
        <v>-8884269</v>
      </c>
      <c r="AP40" s="308">
        <v>-27789</v>
      </c>
      <c r="AQ40" s="309">
        <v>-28299</v>
      </c>
      <c r="AR40" s="310">
        <v>-1.8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5" t="s">
        <v>300</v>
      </c>
      <c r="AL41" s="1196"/>
      <c r="AM41" s="1196"/>
      <c r="AN41" s="1197"/>
      <c r="AO41" s="308">
        <v>1351276</v>
      </c>
      <c r="AP41" s="308">
        <v>4227</v>
      </c>
      <c r="AQ41" s="309">
        <v>10277</v>
      </c>
      <c r="AR41" s="310">
        <v>-58.9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2" t="s">
        <v>521</v>
      </c>
      <c r="AN49" s="1184" t="s">
        <v>555</v>
      </c>
      <c r="AO49" s="1185"/>
      <c r="AP49" s="1185"/>
      <c r="AQ49" s="1185"/>
      <c r="AR49" s="1186"/>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3"/>
      <c r="AN50" s="324" t="s">
        <v>556</v>
      </c>
      <c r="AO50" s="325" t="s">
        <v>557</v>
      </c>
      <c r="AP50" s="326" t="s">
        <v>558</v>
      </c>
      <c r="AQ50" s="327" t="s">
        <v>559</v>
      </c>
      <c r="AR50" s="328" t="s">
        <v>560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17656261</v>
      </c>
      <c r="AN51" s="330">
        <v>54213</v>
      </c>
      <c r="AO51" s="331">
        <v>-3.7</v>
      </c>
      <c r="AP51" s="332">
        <v>48088</v>
      </c>
      <c r="AQ51" s="333">
        <v>3.6</v>
      </c>
      <c r="AR51" s="334">
        <v>-7.3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7235040</v>
      </c>
      <c r="AN52" s="338">
        <v>22215</v>
      </c>
      <c r="AO52" s="339">
        <v>-18.3</v>
      </c>
      <c r="AP52" s="340">
        <v>25183</v>
      </c>
      <c r="AQ52" s="341">
        <v>-4.3</v>
      </c>
      <c r="AR52" s="342">
        <v>-14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10304957</v>
      </c>
      <c r="AN53" s="330">
        <v>31795</v>
      </c>
      <c r="AO53" s="331">
        <v>-41.4</v>
      </c>
      <c r="AP53" s="332">
        <v>46457</v>
      </c>
      <c r="AQ53" s="333">
        <v>-3.4</v>
      </c>
      <c r="AR53" s="334">
        <v>-38</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4082890</v>
      </c>
      <c r="AN54" s="338">
        <v>12597</v>
      </c>
      <c r="AO54" s="339">
        <v>-43.3</v>
      </c>
      <c r="AP54" s="340">
        <v>24020</v>
      </c>
      <c r="AQ54" s="341">
        <v>-4.5999999999999996</v>
      </c>
      <c r="AR54" s="342">
        <v>-38.700000000000003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9598591</v>
      </c>
      <c r="AN55" s="330">
        <v>29717</v>
      </c>
      <c r="AO55" s="331">
        <v>-6.5</v>
      </c>
      <c r="AP55" s="332">
        <v>51849</v>
      </c>
      <c r="AQ55" s="333">
        <v>11.6</v>
      </c>
      <c r="AR55" s="334">
        <v>-18.100000000000001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3431682</v>
      </c>
      <c r="AN56" s="338">
        <v>10625</v>
      </c>
      <c r="AO56" s="339">
        <v>-15.7</v>
      </c>
      <c r="AP56" s="340">
        <v>26326</v>
      </c>
      <c r="AQ56" s="341">
        <v>9.6</v>
      </c>
      <c r="AR56" s="342">
        <v>-25.3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10607145</v>
      </c>
      <c r="AN57" s="330">
        <v>33004</v>
      </c>
      <c r="AO57" s="331">
        <v>11.1</v>
      </c>
      <c r="AP57" s="332">
        <v>52191</v>
      </c>
      <c r="AQ57" s="333">
        <v>0.7</v>
      </c>
      <c r="AR57" s="334">
        <v>10.4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4702275</v>
      </c>
      <c r="AN58" s="338">
        <v>14631</v>
      </c>
      <c r="AO58" s="339">
        <v>37.700000000000003</v>
      </c>
      <c r="AP58" s="340">
        <v>26807</v>
      </c>
      <c r="AQ58" s="341">
        <v>1.8</v>
      </c>
      <c r="AR58" s="342">
        <v>35.9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15498947</v>
      </c>
      <c r="AN59" s="330">
        <v>48479</v>
      </c>
      <c r="AO59" s="331">
        <v>46.9</v>
      </c>
      <c r="AP59" s="332">
        <v>48105</v>
      </c>
      <c r="AQ59" s="333">
        <v>-7.8</v>
      </c>
      <c r="AR59" s="334">
        <v>54.7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6200825</v>
      </c>
      <c r="AN60" s="338">
        <v>19396</v>
      </c>
      <c r="AO60" s="339">
        <v>32.6</v>
      </c>
      <c r="AP60" s="340">
        <v>24072</v>
      </c>
      <c r="AQ60" s="341">
        <v>-10.199999999999999</v>
      </c>
      <c r="AR60" s="342">
        <v>42.8</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12733180</v>
      </c>
      <c r="AN61" s="345">
        <v>39442</v>
      </c>
      <c r="AO61" s="346">
        <v>1.3</v>
      </c>
      <c r="AP61" s="347">
        <v>49338</v>
      </c>
      <c r="AQ61" s="348">
        <v>0.9</v>
      </c>
      <c r="AR61" s="334">
        <v>0.4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5130542</v>
      </c>
      <c r="AN62" s="338">
        <v>15893</v>
      </c>
      <c r="AO62" s="339">
        <v>-1.4</v>
      </c>
      <c r="AP62" s="340">
        <v>25282</v>
      </c>
      <c r="AQ62" s="341">
        <v>-1.5</v>
      </c>
      <c r="AR62" s="342">
        <v>0.1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g+qwT+dFnG16GjjWIGA6J3cPD1tf7VA3pPgs7llYze4py437g7BykDNmlDBBUWEwKwxsYBEdDlO685588gOYiQ==" saltValue="9MYwLPbTeqs0zP5/qciz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569</v>
      </c>
    </row>
    <row r="120" spans="125:125" ht="13.5" hidden="1" customHeight="1" x14ac:dyDescent="0.2"/>
    <row r="121" spans="125:125" ht="13.5" hidden="1" customHeight="1" x14ac:dyDescent="0.2">
      <c r="DU121" s="255"/>
    </row>
  </sheetData>
  <sheetProtection algorithmName="SHA-512" hashValue="nySzfZ20T1blCerK9TruRymm/BYois0do+5ksAD632yYgIzcxVsakgCruq0qAJ3TD5hgTVdlrd2SwcT8bxEqOw==" saltValue="2KrCODzdcbbcJVxVzCvK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570</v>
      </c>
    </row>
  </sheetData>
  <sheetProtection algorithmName="SHA-512" hashValue="lfQMP42EdJ8SoZUi7SfQfq0hbe/nHbE1ncxTIHiBghDJQSotfzyeDNEZ55x/NqhAEEQ9vweQx/dn8N0pQx/xlw==" saltValue="6YA/m/dYr7izOooTz/lp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208" t="s">
        <v>3</v>
      </c>
      <c r="D47" s="1208"/>
      <c r="E47" s="1209"/>
      <c r="F47" s="11">
        <v>17.68</v>
      </c>
      <c r="G47" s="12">
        <v>19.79</v>
      </c>
      <c r="H47" s="12">
        <v>15.94</v>
      </c>
      <c r="I47" s="12">
        <v>17.940000000000001</v>
      </c>
      <c r="J47" s="13">
        <v>21.29</v>
      </c>
    </row>
    <row r="48" spans="2:10" ht="57.75" customHeight="1" x14ac:dyDescent="0.2">
      <c r="B48" s="14"/>
      <c r="C48" s="1210" t="s">
        <v>4</v>
      </c>
      <c r="D48" s="1210"/>
      <c r="E48" s="1211"/>
      <c r="F48" s="15">
        <v>5.77</v>
      </c>
      <c r="G48" s="16">
        <v>5.83</v>
      </c>
      <c r="H48" s="16">
        <v>6.48</v>
      </c>
      <c r="I48" s="16">
        <v>8.6199999999999992</v>
      </c>
      <c r="J48" s="17">
        <v>9.43</v>
      </c>
    </row>
    <row r="49" spans="2:10" ht="57.75" customHeight="1" thickBot="1" x14ac:dyDescent="0.25">
      <c r="B49" s="18"/>
      <c r="C49" s="1212" t="s">
        <v>5</v>
      </c>
      <c r="D49" s="1212"/>
      <c r="E49" s="1213"/>
      <c r="F49" s="19" t="s">
        <v>576</v>
      </c>
      <c r="G49" s="20">
        <v>2.48</v>
      </c>
      <c r="H49" s="20" t="s">
        <v>577</v>
      </c>
      <c r="I49" s="20">
        <v>4.38</v>
      </c>
      <c r="J49" s="21">
        <v>5.2</v>
      </c>
    </row>
    <row r="50" spans="2:10" ht="13.2" x14ac:dyDescent="0.2"/>
  </sheetData>
  <sheetProtection algorithmName="SHA-512" hashValue="0ZStAblOZL1Pa4vDqlJtgSO7EU+Qr89AqIe8BpvlgHVDPbUI4bo/XFAQMdNZUiQDioUOAAfUoUuJ4qlpZEvocw==" saltValue="c+2tLp7gR1Gepps1GpnA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20" t="s">
        <v>578</v>
      </c>
      <c r="D34" s="1220"/>
      <c r="E34" s="1221"/>
      <c r="F34" s="32">
        <v>14.88</v>
      </c>
      <c r="G34" s="33">
        <v>14.81</v>
      </c>
      <c r="H34" s="33">
        <v>15.82</v>
      </c>
      <c r="I34" s="33">
        <v>16.16</v>
      </c>
      <c r="J34" s="34">
        <v>15.6</v>
      </c>
      <c r="K34" s="22"/>
      <c r="L34" s="22"/>
      <c r="M34" s="22"/>
      <c r="N34" s="22"/>
      <c r="O34" s="22"/>
      <c r="P34" s="22"/>
    </row>
    <row r="35" spans="1:16" ht="39" customHeight="1" x14ac:dyDescent="0.2">
      <c r="A35" s="22"/>
      <c r="B35" s="35"/>
      <c r="C35" s="1214" t="s">
        <v>579</v>
      </c>
      <c r="D35" s="1215"/>
      <c r="E35" s="1216"/>
      <c r="F35" s="36">
        <v>5.74</v>
      </c>
      <c r="G35" s="37">
        <v>5.79</v>
      </c>
      <c r="H35" s="37">
        <v>6.75</v>
      </c>
      <c r="I35" s="37">
        <v>8.6300000000000008</v>
      </c>
      <c r="J35" s="38">
        <v>9.4499999999999993</v>
      </c>
      <c r="K35" s="22"/>
      <c r="L35" s="22"/>
      <c r="M35" s="22"/>
      <c r="N35" s="22"/>
      <c r="O35" s="22"/>
      <c r="P35" s="22"/>
    </row>
    <row r="36" spans="1:16" ht="39" customHeight="1" x14ac:dyDescent="0.2">
      <c r="A36" s="22"/>
      <c r="B36" s="35"/>
      <c r="C36" s="1214" t="s">
        <v>580</v>
      </c>
      <c r="D36" s="1215"/>
      <c r="E36" s="1216"/>
      <c r="F36" s="36">
        <v>0.42</v>
      </c>
      <c r="G36" s="37">
        <v>1.1299999999999999</v>
      </c>
      <c r="H36" s="37">
        <v>0.75</v>
      </c>
      <c r="I36" s="37">
        <v>0.89</v>
      </c>
      <c r="J36" s="38">
        <v>1.1100000000000001</v>
      </c>
      <c r="K36" s="22"/>
      <c r="L36" s="22"/>
      <c r="M36" s="22"/>
      <c r="N36" s="22"/>
      <c r="O36" s="22"/>
      <c r="P36" s="22"/>
    </row>
    <row r="37" spans="1:16" ht="39" customHeight="1" x14ac:dyDescent="0.2">
      <c r="A37" s="22"/>
      <c r="B37" s="35"/>
      <c r="C37" s="1214" t="s">
        <v>581</v>
      </c>
      <c r="D37" s="1215"/>
      <c r="E37" s="1216"/>
      <c r="F37" s="36">
        <v>1.68</v>
      </c>
      <c r="G37" s="37">
        <v>0.33</v>
      </c>
      <c r="H37" s="37">
        <v>0.6</v>
      </c>
      <c r="I37" s="37">
        <v>1.1499999999999999</v>
      </c>
      <c r="J37" s="38">
        <v>1.0900000000000001</v>
      </c>
      <c r="K37" s="22"/>
      <c r="L37" s="22"/>
      <c r="M37" s="22"/>
      <c r="N37" s="22"/>
      <c r="O37" s="22"/>
      <c r="P37" s="22"/>
    </row>
    <row r="38" spans="1:16" ht="39" customHeight="1" x14ac:dyDescent="0.2">
      <c r="A38" s="22"/>
      <c r="B38" s="35"/>
      <c r="C38" s="1214" t="s">
        <v>582</v>
      </c>
      <c r="D38" s="1215"/>
      <c r="E38" s="1216"/>
      <c r="F38" s="36">
        <v>0.63</v>
      </c>
      <c r="G38" s="37">
        <v>0.75</v>
      </c>
      <c r="H38" s="37">
        <v>0.79</v>
      </c>
      <c r="I38" s="37">
        <v>0.79</v>
      </c>
      <c r="J38" s="38">
        <v>0.76</v>
      </c>
      <c r="K38" s="22"/>
      <c r="L38" s="22"/>
      <c r="M38" s="22"/>
      <c r="N38" s="22"/>
      <c r="O38" s="22"/>
      <c r="P38" s="22"/>
    </row>
    <row r="39" spans="1:16" ht="39" customHeight="1" x14ac:dyDescent="0.2">
      <c r="A39" s="22"/>
      <c r="B39" s="35"/>
      <c r="C39" s="1214" t="s">
        <v>583</v>
      </c>
      <c r="D39" s="1215"/>
      <c r="E39" s="1216"/>
      <c r="F39" s="36">
        <v>0.06</v>
      </c>
      <c r="G39" s="37">
        <v>0.08</v>
      </c>
      <c r="H39" s="37">
        <v>0.08</v>
      </c>
      <c r="I39" s="37">
        <v>0.09</v>
      </c>
      <c r="J39" s="38">
        <v>0.54</v>
      </c>
      <c r="K39" s="22"/>
      <c r="L39" s="22"/>
      <c r="M39" s="22"/>
      <c r="N39" s="22"/>
      <c r="O39" s="22"/>
      <c r="P39" s="22"/>
    </row>
    <row r="40" spans="1:16" ht="39" customHeight="1" x14ac:dyDescent="0.2">
      <c r="A40" s="22"/>
      <c r="B40" s="35"/>
      <c r="C40" s="1214" t="s">
        <v>584</v>
      </c>
      <c r="D40" s="1215"/>
      <c r="E40" s="1216"/>
      <c r="F40" s="36">
        <v>0.08</v>
      </c>
      <c r="G40" s="37">
        <v>0.3</v>
      </c>
      <c r="H40" s="37">
        <v>0.22</v>
      </c>
      <c r="I40" s="37">
        <v>0.57999999999999996</v>
      </c>
      <c r="J40" s="38">
        <v>0.54</v>
      </c>
      <c r="K40" s="22"/>
      <c r="L40" s="22"/>
      <c r="M40" s="22"/>
      <c r="N40" s="22"/>
      <c r="O40" s="22"/>
      <c r="P40" s="22"/>
    </row>
    <row r="41" spans="1:16" ht="39" customHeight="1" x14ac:dyDescent="0.2">
      <c r="A41" s="22"/>
      <c r="B41" s="35"/>
      <c r="C41" s="1214" t="s">
        <v>585</v>
      </c>
      <c r="D41" s="1215"/>
      <c r="E41" s="1216"/>
      <c r="F41" s="36">
        <v>0.02</v>
      </c>
      <c r="G41" s="37">
        <v>0.03</v>
      </c>
      <c r="H41" s="37">
        <v>0.05</v>
      </c>
      <c r="I41" s="37">
        <v>0.05</v>
      </c>
      <c r="J41" s="38">
        <v>0.02</v>
      </c>
      <c r="K41" s="22"/>
      <c r="L41" s="22"/>
      <c r="M41" s="22"/>
      <c r="N41" s="22"/>
      <c r="O41" s="22"/>
      <c r="P41" s="22"/>
    </row>
    <row r="42" spans="1:16" ht="39" customHeight="1" x14ac:dyDescent="0.2">
      <c r="A42" s="22"/>
      <c r="B42" s="39"/>
      <c r="C42" s="1214" t="s">
        <v>586</v>
      </c>
      <c r="D42" s="1215"/>
      <c r="E42" s="1216"/>
      <c r="F42" s="36" t="s">
        <v>544</v>
      </c>
      <c r="G42" s="37" t="s">
        <v>544</v>
      </c>
      <c r="H42" s="37" t="s">
        <v>544</v>
      </c>
      <c r="I42" s="37" t="s">
        <v>587</v>
      </c>
      <c r="J42" s="38" t="s">
        <v>544</v>
      </c>
      <c r="K42" s="22"/>
      <c r="L42" s="22"/>
      <c r="M42" s="22"/>
      <c r="N42" s="22"/>
      <c r="O42" s="22"/>
      <c r="P42" s="22"/>
    </row>
    <row r="43" spans="1:16" ht="39" customHeight="1" thickBot="1" x14ac:dyDescent="0.25">
      <c r="A43" s="22"/>
      <c r="B43" s="40"/>
      <c r="C43" s="1217" t="s">
        <v>588</v>
      </c>
      <c r="D43" s="1218"/>
      <c r="E43" s="1219"/>
      <c r="F43" s="41">
        <v>0.03</v>
      </c>
      <c r="G43" s="42">
        <v>0.05</v>
      </c>
      <c r="H43" s="42">
        <v>0.04</v>
      </c>
      <c r="I43" s="42">
        <v>0.02</v>
      </c>
      <c r="J43" s="43">
        <v>0.08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8ME7tkm9Gf4cucq6/5XW3smgAdnFbBkpomF37cjJXAnowWKKj7Se2buJkBBJv7cCUxuxEty9e1YyLKadvCjdQ==" saltValue="8hlb83pmxzzKGxipquHv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N65" sqref="AN65:DC6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40" t="s">
        <v>10</v>
      </c>
      <c r="C45" s="1241"/>
      <c r="D45" s="58"/>
      <c r="E45" s="1246" t="s">
        <v>11</v>
      </c>
      <c r="F45" s="1246"/>
      <c r="G45" s="1246"/>
      <c r="H45" s="1246"/>
      <c r="I45" s="1246"/>
      <c r="J45" s="1247"/>
      <c r="K45" s="59">
        <v>10091</v>
      </c>
      <c r="L45" s="60">
        <v>9857</v>
      </c>
      <c r="M45" s="60">
        <v>9459</v>
      </c>
      <c r="N45" s="60">
        <v>9147</v>
      </c>
      <c r="O45" s="61">
        <v>8887</v>
      </c>
      <c r="P45" s="48"/>
      <c r="Q45" s="48"/>
      <c r="R45" s="48"/>
      <c r="S45" s="48"/>
      <c r="T45" s="48"/>
      <c r="U45" s="48"/>
    </row>
    <row r="46" spans="1:21" ht="30.75" customHeight="1" x14ac:dyDescent="0.2">
      <c r="A46" s="48"/>
      <c r="B46" s="1242"/>
      <c r="C46" s="1243"/>
      <c r="D46" s="62"/>
      <c r="E46" s="1224" t="s">
        <v>12</v>
      </c>
      <c r="F46" s="1224"/>
      <c r="G46" s="1224"/>
      <c r="H46" s="1224"/>
      <c r="I46" s="1224"/>
      <c r="J46" s="1225"/>
      <c r="K46" s="63" t="s">
        <v>544</v>
      </c>
      <c r="L46" s="64" t="s">
        <v>544</v>
      </c>
      <c r="M46" s="64" t="s">
        <v>544</v>
      </c>
      <c r="N46" s="64" t="s">
        <v>544</v>
      </c>
      <c r="O46" s="65" t="s">
        <v>544</v>
      </c>
      <c r="P46" s="48"/>
      <c r="Q46" s="48"/>
      <c r="R46" s="48"/>
      <c r="S46" s="48"/>
      <c r="T46" s="48"/>
      <c r="U46" s="48"/>
    </row>
    <row r="47" spans="1:21" ht="30.75" customHeight="1" x14ac:dyDescent="0.2">
      <c r="A47" s="48"/>
      <c r="B47" s="1242"/>
      <c r="C47" s="1243"/>
      <c r="D47" s="62"/>
      <c r="E47" s="1224" t="s">
        <v>13</v>
      </c>
      <c r="F47" s="1224"/>
      <c r="G47" s="1224"/>
      <c r="H47" s="1224"/>
      <c r="I47" s="1224"/>
      <c r="J47" s="1225"/>
      <c r="K47" s="63" t="s">
        <v>544</v>
      </c>
      <c r="L47" s="64" t="s">
        <v>544</v>
      </c>
      <c r="M47" s="64" t="s">
        <v>544</v>
      </c>
      <c r="N47" s="64" t="s">
        <v>544</v>
      </c>
      <c r="O47" s="65" t="s">
        <v>544</v>
      </c>
      <c r="P47" s="48"/>
      <c r="Q47" s="48"/>
      <c r="R47" s="48"/>
      <c r="S47" s="48"/>
      <c r="T47" s="48"/>
      <c r="U47" s="48"/>
    </row>
    <row r="48" spans="1:21" ht="30.75" customHeight="1" x14ac:dyDescent="0.2">
      <c r="A48" s="48"/>
      <c r="B48" s="1242"/>
      <c r="C48" s="1243"/>
      <c r="D48" s="62"/>
      <c r="E48" s="1224" t="s">
        <v>14</v>
      </c>
      <c r="F48" s="1224"/>
      <c r="G48" s="1224"/>
      <c r="H48" s="1224"/>
      <c r="I48" s="1224"/>
      <c r="J48" s="1225"/>
      <c r="K48" s="63">
        <v>4326</v>
      </c>
      <c r="L48" s="64">
        <v>3897</v>
      </c>
      <c r="M48" s="64">
        <v>4489</v>
      </c>
      <c r="N48" s="64">
        <v>3790</v>
      </c>
      <c r="O48" s="65">
        <v>3840</v>
      </c>
      <c r="P48" s="48"/>
      <c r="Q48" s="48"/>
      <c r="R48" s="48"/>
      <c r="S48" s="48"/>
      <c r="T48" s="48"/>
      <c r="U48" s="48"/>
    </row>
    <row r="49" spans="1:21" ht="30.75" customHeight="1" x14ac:dyDescent="0.2">
      <c r="A49" s="48"/>
      <c r="B49" s="1242"/>
      <c r="C49" s="1243"/>
      <c r="D49" s="62"/>
      <c r="E49" s="1224" t="s">
        <v>15</v>
      </c>
      <c r="F49" s="1224"/>
      <c r="G49" s="1224"/>
      <c r="H49" s="1224"/>
      <c r="I49" s="1224"/>
      <c r="J49" s="1225"/>
      <c r="K49" s="63">
        <v>109</v>
      </c>
      <c r="L49" s="64">
        <v>128</v>
      </c>
      <c r="M49" s="64">
        <v>142</v>
      </c>
      <c r="N49" s="64">
        <v>152</v>
      </c>
      <c r="O49" s="65">
        <v>138</v>
      </c>
      <c r="P49" s="48"/>
      <c r="Q49" s="48"/>
      <c r="R49" s="48"/>
      <c r="S49" s="48"/>
      <c r="T49" s="48"/>
      <c r="U49" s="48"/>
    </row>
    <row r="50" spans="1:21" ht="30.75" customHeight="1" x14ac:dyDescent="0.2">
      <c r="A50" s="48"/>
      <c r="B50" s="1242"/>
      <c r="C50" s="1243"/>
      <c r="D50" s="62"/>
      <c r="E50" s="1224" t="s">
        <v>16</v>
      </c>
      <c r="F50" s="1224"/>
      <c r="G50" s="1224"/>
      <c r="H50" s="1224"/>
      <c r="I50" s="1224"/>
      <c r="J50" s="1225"/>
      <c r="K50" s="63">
        <v>240</v>
      </c>
      <c r="L50" s="64">
        <v>266</v>
      </c>
      <c r="M50" s="64">
        <v>66</v>
      </c>
      <c r="N50" s="64">
        <v>64</v>
      </c>
      <c r="O50" s="65">
        <v>94</v>
      </c>
      <c r="P50" s="48"/>
      <c r="Q50" s="48"/>
      <c r="R50" s="48"/>
      <c r="S50" s="48"/>
      <c r="T50" s="48"/>
      <c r="U50" s="48"/>
    </row>
    <row r="51" spans="1:21" ht="30.75" customHeight="1" x14ac:dyDescent="0.2">
      <c r="A51" s="48"/>
      <c r="B51" s="1244"/>
      <c r="C51" s="1245"/>
      <c r="D51" s="66"/>
      <c r="E51" s="1224" t="s">
        <v>17</v>
      </c>
      <c r="F51" s="1224"/>
      <c r="G51" s="1224"/>
      <c r="H51" s="1224"/>
      <c r="I51" s="1224"/>
      <c r="J51" s="1225"/>
      <c r="K51" s="63" t="s">
        <v>544</v>
      </c>
      <c r="L51" s="64" t="s">
        <v>544</v>
      </c>
      <c r="M51" s="64" t="s">
        <v>544</v>
      </c>
      <c r="N51" s="64" t="s">
        <v>544</v>
      </c>
      <c r="O51" s="65" t="s">
        <v>544</v>
      </c>
      <c r="P51" s="48"/>
      <c r="Q51" s="48"/>
      <c r="R51" s="48"/>
      <c r="S51" s="48"/>
      <c r="T51" s="48"/>
      <c r="U51" s="48"/>
    </row>
    <row r="52" spans="1:21" ht="30.75" customHeight="1" x14ac:dyDescent="0.2">
      <c r="A52" s="48"/>
      <c r="B52" s="1222" t="s">
        <v>18</v>
      </c>
      <c r="C52" s="1223"/>
      <c r="D52" s="66"/>
      <c r="E52" s="1224" t="s">
        <v>19</v>
      </c>
      <c r="F52" s="1224"/>
      <c r="G52" s="1224"/>
      <c r="H52" s="1224"/>
      <c r="I52" s="1224"/>
      <c r="J52" s="1225"/>
      <c r="K52" s="63">
        <v>11687</v>
      </c>
      <c r="L52" s="64">
        <v>11958</v>
      </c>
      <c r="M52" s="64">
        <v>11858</v>
      </c>
      <c r="N52" s="64">
        <v>11745</v>
      </c>
      <c r="O52" s="65">
        <v>11607</v>
      </c>
      <c r="P52" s="48"/>
      <c r="Q52" s="48"/>
      <c r="R52" s="48"/>
      <c r="S52" s="48"/>
      <c r="T52" s="48"/>
      <c r="U52" s="48"/>
    </row>
    <row r="53" spans="1:21" ht="30.75" customHeight="1" thickBot="1" x14ac:dyDescent="0.25">
      <c r="A53" s="48"/>
      <c r="B53" s="1226" t="s">
        <v>20</v>
      </c>
      <c r="C53" s="1227"/>
      <c r="D53" s="67"/>
      <c r="E53" s="1228" t="s">
        <v>21</v>
      </c>
      <c r="F53" s="1228"/>
      <c r="G53" s="1228"/>
      <c r="H53" s="1228"/>
      <c r="I53" s="1228"/>
      <c r="J53" s="1229"/>
      <c r="K53" s="68">
        <v>3079</v>
      </c>
      <c r="L53" s="69">
        <v>2190</v>
      </c>
      <c r="M53" s="69">
        <v>2298</v>
      </c>
      <c r="N53" s="69">
        <v>1408</v>
      </c>
      <c r="O53" s="70">
        <v>1352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30" t="s">
        <v>24</v>
      </c>
      <c r="C57" s="1231"/>
      <c r="D57" s="1234" t="s">
        <v>25</v>
      </c>
      <c r="E57" s="1235"/>
      <c r="F57" s="1235"/>
      <c r="G57" s="1235"/>
      <c r="H57" s="1235"/>
      <c r="I57" s="1235"/>
      <c r="J57" s="1236"/>
      <c r="K57" s="83"/>
      <c r="L57" s="84"/>
      <c r="M57" s="84"/>
      <c r="N57" s="84"/>
      <c r="O57" s="85"/>
    </row>
    <row r="58" spans="1:21" ht="31.5" customHeight="1" thickBot="1" x14ac:dyDescent="0.25">
      <c r="B58" s="1232"/>
      <c r="C58" s="1233"/>
      <c r="D58" s="1237" t="s">
        <v>26</v>
      </c>
      <c r="E58" s="1238"/>
      <c r="F58" s="1238"/>
      <c r="G58" s="1238"/>
      <c r="H58" s="1238"/>
      <c r="I58" s="1238"/>
      <c r="J58" s="123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xrvM19MmnutgeaWo9Kj+30OUu4Ts16rxmVfmT79ZqKtdKNeRhNbJTIOzkuGTcuwFZ2Jrbm+lFnmVZRbQzzog==" saltValue="9sQ41JIAVmKI0//BwXZI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571</v>
      </c>
      <c r="J40" s="100" t="s">
        <v>572</v>
      </c>
      <c r="K40" s="100" t="s">
        <v>573</v>
      </c>
      <c r="L40" s="100" t="s">
        <v>574</v>
      </c>
      <c r="M40" s="101" t="s">
        <v>575</v>
      </c>
    </row>
    <row r="41" spans="2:13" ht="27.75" customHeight="1" x14ac:dyDescent="0.2">
      <c r="B41" s="1260" t="s">
        <v>29</v>
      </c>
      <c r="C41" s="1261"/>
      <c r="D41" s="102"/>
      <c r="E41" s="1262" t="s">
        <v>30</v>
      </c>
      <c r="F41" s="1262"/>
      <c r="G41" s="1262"/>
      <c r="H41" s="1263"/>
      <c r="I41" s="351">
        <v>85251</v>
      </c>
      <c r="J41" s="352">
        <v>82740</v>
      </c>
      <c r="K41" s="352">
        <v>80937</v>
      </c>
      <c r="L41" s="352">
        <v>83949</v>
      </c>
      <c r="M41" s="353">
        <v>89094</v>
      </c>
    </row>
    <row r="42" spans="2:13" ht="27.75" customHeight="1" x14ac:dyDescent="0.2">
      <c r="B42" s="1250"/>
      <c r="C42" s="1251"/>
      <c r="D42" s="103"/>
      <c r="E42" s="1254" t="s">
        <v>31</v>
      </c>
      <c r="F42" s="1254"/>
      <c r="G42" s="1254"/>
      <c r="H42" s="1255"/>
      <c r="I42" s="354">
        <v>1725</v>
      </c>
      <c r="J42" s="355">
        <v>463</v>
      </c>
      <c r="K42" s="355">
        <v>411</v>
      </c>
      <c r="L42" s="355">
        <v>351</v>
      </c>
      <c r="M42" s="356">
        <v>292</v>
      </c>
    </row>
    <row r="43" spans="2:13" ht="27.75" customHeight="1" x14ac:dyDescent="0.2">
      <c r="B43" s="1250"/>
      <c r="C43" s="1251"/>
      <c r="D43" s="103"/>
      <c r="E43" s="1254" t="s">
        <v>32</v>
      </c>
      <c r="F43" s="1254"/>
      <c r="G43" s="1254"/>
      <c r="H43" s="1255"/>
      <c r="I43" s="354">
        <v>36727</v>
      </c>
      <c r="J43" s="355">
        <v>35239</v>
      </c>
      <c r="K43" s="355">
        <v>34631</v>
      </c>
      <c r="L43" s="355">
        <v>47626</v>
      </c>
      <c r="M43" s="356">
        <v>49954</v>
      </c>
    </row>
    <row r="44" spans="2:13" ht="27.75" customHeight="1" x14ac:dyDescent="0.2">
      <c r="B44" s="1250"/>
      <c r="C44" s="1251"/>
      <c r="D44" s="103"/>
      <c r="E44" s="1254" t="s">
        <v>33</v>
      </c>
      <c r="F44" s="1254"/>
      <c r="G44" s="1254"/>
      <c r="H44" s="1255"/>
      <c r="I44" s="354">
        <v>654</v>
      </c>
      <c r="J44" s="355">
        <v>617</v>
      </c>
      <c r="K44" s="355">
        <v>543</v>
      </c>
      <c r="L44" s="355">
        <v>437</v>
      </c>
      <c r="M44" s="356">
        <v>422</v>
      </c>
    </row>
    <row r="45" spans="2:13" ht="27.75" customHeight="1" x14ac:dyDescent="0.2">
      <c r="B45" s="1250"/>
      <c r="C45" s="1251"/>
      <c r="D45" s="103"/>
      <c r="E45" s="1254" t="s">
        <v>34</v>
      </c>
      <c r="F45" s="1254"/>
      <c r="G45" s="1254"/>
      <c r="H45" s="1255"/>
      <c r="I45" s="354">
        <v>15505</v>
      </c>
      <c r="J45" s="355">
        <v>14965</v>
      </c>
      <c r="K45" s="355">
        <v>14951</v>
      </c>
      <c r="L45" s="355">
        <v>15137</v>
      </c>
      <c r="M45" s="356">
        <v>15054</v>
      </c>
    </row>
    <row r="46" spans="2:13" ht="27.75" customHeight="1" x14ac:dyDescent="0.2">
      <c r="B46" s="1250"/>
      <c r="C46" s="1251"/>
      <c r="D46" s="104"/>
      <c r="E46" s="1254" t="s">
        <v>35</v>
      </c>
      <c r="F46" s="1254"/>
      <c r="G46" s="1254"/>
      <c r="H46" s="1255"/>
      <c r="I46" s="354" t="s">
        <v>544</v>
      </c>
      <c r="J46" s="355" t="s">
        <v>544</v>
      </c>
      <c r="K46" s="355" t="s">
        <v>544</v>
      </c>
      <c r="L46" s="355" t="s">
        <v>544</v>
      </c>
      <c r="M46" s="356" t="s">
        <v>544</v>
      </c>
    </row>
    <row r="47" spans="2:13" ht="27.75" customHeight="1" x14ac:dyDescent="0.2">
      <c r="B47" s="1250"/>
      <c r="C47" s="1251"/>
      <c r="D47" s="105"/>
      <c r="E47" s="1264" t="s">
        <v>36</v>
      </c>
      <c r="F47" s="1265"/>
      <c r="G47" s="1265"/>
      <c r="H47" s="1266"/>
      <c r="I47" s="354" t="s">
        <v>544</v>
      </c>
      <c r="J47" s="355" t="s">
        <v>544</v>
      </c>
      <c r="K47" s="355" t="s">
        <v>544</v>
      </c>
      <c r="L47" s="355" t="s">
        <v>544</v>
      </c>
      <c r="M47" s="356" t="s">
        <v>544</v>
      </c>
    </row>
    <row r="48" spans="2:13" ht="27.75" customHeight="1" x14ac:dyDescent="0.2">
      <c r="B48" s="1250"/>
      <c r="C48" s="1251"/>
      <c r="D48" s="103"/>
      <c r="E48" s="1254" t="s">
        <v>37</v>
      </c>
      <c r="F48" s="1254"/>
      <c r="G48" s="1254"/>
      <c r="H48" s="1255"/>
      <c r="I48" s="354" t="s">
        <v>544</v>
      </c>
      <c r="J48" s="355" t="s">
        <v>544</v>
      </c>
      <c r="K48" s="355" t="s">
        <v>544</v>
      </c>
      <c r="L48" s="355" t="s">
        <v>544</v>
      </c>
      <c r="M48" s="356" t="s">
        <v>544</v>
      </c>
    </row>
    <row r="49" spans="2:13" ht="27.75" customHeight="1" x14ac:dyDescent="0.2">
      <c r="B49" s="1252"/>
      <c r="C49" s="1253"/>
      <c r="D49" s="103"/>
      <c r="E49" s="1254" t="s">
        <v>38</v>
      </c>
      <c r="F49" s="1254"/>
      <c r="G49" s="1254"/>
      <c r="H49" s="1255"/>
      <c r="I49" s="354" t="s">
        <v>544</v>
      </c>
      <c r="J49" s="355" t="s">
        <v>544</v>
      </c>
      <c r="K49" s="355" t="s">
        <v>544</v>
      </c>
      <c r="L49" s="355" t="s">
        <v>544</v>
      </c>
      <c r="M49" s="356" t="s">
        <v>544</v>
      </c>
    </row>
    <row r="50" spans="2:13" ht="27.75" customHeight="1" x14ac:dyDescent="0.2">
      <c r="B50" s="1248" t="s">
        <v>39</v>
      </c>
      <c r="C50" s="1249"/>
      <c r="D50" s="106"/>
      <c r="E50" s="1254" t="s">
        <v>40</v>
      </c>
      <c r="F50" s="1254"/>
      <c r="G50" s="1254"/>
      <c r="H50" s="1255"/>
      <c r="I50" s="354">
        <v>26780</v>
      </c>
      <c r="J50" s="355">
        <v>29114</v>
      </c>
      <c r="K50" s="355">
        <v>25247</v>
      </c>
      <c r="L50" s="355">
        <v>25953</v>
      </c>
      <c r="M50" s="356">
        <v>31081</v>
      </c>
    </row>
    <row r="51" spans="2:13" ht="27.75" customHeight="1" x14ac:dyDescent="0.2">
      <c r="B51" s="1250"/>
      <c r="C51" s="1251"/>
      <c r="D51" s="103"/>
      <c r="E51" s="1254" t="s">
        <v>41</v>
      </c>
      <c r="F51" s="1254"/>
      <c r="G51" s="1254"/>
      <c r="H51" s="1255"/>
      <c r="I51" s="354">
        <v>15268</v>
      </c>
      <c r="J51" s="355">
        <v>16252</v>
      </c>
      <c r="K51" s="355">
        <v>18557</v>
      </c>
      <c r="L51" s="355">
        <v>21150</v>
      </c>
      <c r="M51" s="356">
        <v>29977</v>
      </c>
    </row>
    <row r="52" spans="2:13" ht="27.75" customHeight="1" x14ac:dyDescent="0.2">
      <c r="B52" s="1252"/>
      <c r="C52" s="1253"/>
      <c r="D52" s="103"/>
      <c r="E52" s="1254" t="s">
        <v>42</v>
      </c>
      <c r="F52" s="1254"/>
      <c r="G52" s="1254"/>
      <c r="H52" s="1255"/>
      <c r="I52" s="354">
        <v>107078</v>
      </c>
      <c r="J52" s="355">
        <v>104930</v>
      </c>
      <c r="K52" s="355">
        <v>103215</v>
      </c>
      <c r="L52" s="355">
        <v>105436</v>
      </c>
      <c r="M52" s="356">
        <v>105576</v>
      </c>
    </row>
    <row r="53" spans="2:13" ht="27.75" customHeight="1" thickBot="1" x14ac:dyDescent="0.25">
      <c r="B53" s="1256" t="s">
        <v>43</v>
      </c>
      <c r="C53" s="1257"/>
      <c r="D53" s="107"/>
      <c r="E53" s="1258" t="s">
        <v>44</v>
      </c>
      <c r="F53" s="1258"/>
      <c r="G53" s="1258"/>
      <c r="H53" s="1259"/>
      <c r="I53" s="357">
        <v>-9263</v>
      </c>
      <c r="J53" s="358">
        <v>-16272</v>
      </c>
      <c r="K53" s="358">
        <v>-15545</v>
      </c>
      <c r="L53" s="358">
        <v>-5039</v>
      </c>
      <c r="M53" s="359">
        <v>-11818</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INRrd56i1Vhm/RoJt0yE3gs3KILTyM4yJNSLdozn0hFjKtGfwl2NddYJ0ZlXOQ+wBSXuHh6IlK8hlF7ANTLLnQ==" saltValue="8moFB7PjqEUxkSmR2nPK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573</v>
      </c>
      <c r="G54" s="116" t="s">
        <v>574</v>
      </c>
      <c r="H54" s="117" t="s">
        <v>575</v>
      </c>
    </row>
    <row r="55" spans="2:8" ht="52.5" customHeight="1" x14ac:dyDescent="0.2">
      <c r="B55" s="118"/>
      <c r="C55" s="1275" t="s">
        <v>47</v>
      </c>
      <c r="D55" s="1275"/>
      <c r="E55" s="1276"/>
      <c r="F55" s="119">
        <v>10931</v>
      </c>
      <c r="G55" s="119">
        <v>12611</v>
      </c>
      <c r="H55" s="120">
        <v>15581</v>
      </c>
    </row>
    <row r="56" spans="2:8" ht="52.5" customHeight="1" x14ac:dyDescent="0.2">
      <c r="B56" s="121"/>
      <c r="C56" s="1277" t="s">
        <v>48</v>
      </c>
      <c r="D56" s="1277"/>
      <c r="E56" s="1278"/>
      <c r="F56" s="122">
        <v>0</v>
      </c>
      <c r="G56" s="122">
        <v>0</v>
      </c>
      <c r="H56" s="123">
        <v>1804</v>
      </c>
    </row>
    <row r="57" spans="2:8" ht="53.25" customHeight="1" x14ac:dyDescent="0.2">
      <c r="B57" s="121"/>
      <c r="C57" s="1279" t="s">
        <v>49</v>
      </c>
      <c r="D57" s="1279"/>
      <c r="E57" s="1280"/>
      <c r="F57" s="124">
        <v>10159</v>
      </c>
      <c r="G57" s="124">
        <v>9183</v>
      </c>
      <c r="H57" s="125">
        <v>10057</v>
      </c>
    </row>
    <row r="58" spans="2:8" ht="45.75" customHeight="1" x14ac:dyDescent="0.2">
      <c r="B58" s="126"/>
      <c r="C58" s="1267" t="s">
        <v>612</v>
      </c>
      <c r="D58" s="1268"/>
      <c r="E58" s="1269"/>
      <c r="F58" s="127">
        <v>1944</v>
      </c>
      <c r="G58" s="127">
        <v>1914</v>
      </c>
      <c r="H58" s="128">
        <v>1813</v>
      </c>
    </row>
    <row r="59" spans="2:8" ht="45.75" customHeight="1" x14ac:dyDescent="0.2">
      <c r="B59" s="126"/>
      <c r="C59" s="1267" t="s">
        <v>613</v>
      </c>
      <c r="D59" s="1268"/>
      <c r="E59" s="1269"/>
      <c r="F59" s="127">
        <v>1370</v>
      </c>
      <c r="G59" s="127">
        <v>1370</v>
      </c>
      <c r="H59" s="128">
        <v>1370</v>
      </c>
    </row>
    <row r="60" spans="2:8" ht="45.75" customHeight="1" x14ac:dyDescent="0.2">
      <c r="B60" s="126"/>
      <c r="C60" s="1267" t="s">
        <v>616</v>
      </c>
      <c r="D60" s="1268"/>
      <c r="E60" s="1269"/>
      <c r="F60" s="127">
        <v>103</v>
      </c>
      <c r="G60" s="127">
        <v>55</v>
      </c>
      <c r="H60" s="128">
        <v>880</v>
      </c>
    </row>
    <row r="61" spans="2:8" ht="45.75" customHeight="1" x14ac:dyDescent="0.2">
      <c r="B61" s="126"/>
      <c r="C61" s="1267" t="s">
        <v>614</v>
      </c>
      <c r="D61" s="1268"/>
      <c r="E61" s="1269"/>
      <c r="F61" s="127">
        <v>838</v>
      </c>
      <c r="G61" s="127">
        <v>846</v>
      </c>
      <c r="H61" s="128">
        <v>853</v>
      </c>
    </row>
    <row r="62" spans="2:8" ht="45.75" customHeight="1" thickBot="1" x14ac:dyDescent="0.25">
      <c r="B62" s="129"/>
      <c r="C62" s="1270" t="s">
        <v>615</v>
      </c>
      <c r="D62" s="1271"/>
      <c r="E62" s="1272"/>
      <c r="F62" s="130">
        <v>833</v>
      </c>
      <c r="G62" s="130">
        <v>834</v>
      </c>
      <c r="H62" s="131">
        <v>836</v>
      </c>
    </row>
    <row r="63" spans="2:8" ht="52.5" customHeight="1" thickBot="1" x14ac:dyDescent="0.25">
      <c r="B63" s="132"/>
      <c r="C63" s="1273" t="s">
        <v>50</v>
      </c>
      <c r="D63" s="1273"/>
      <c r="E63" s="1274"/>
      <c r="F63" s="133">
        <v>21090</v>
      </c>
      <c r="G63" s="133">
        <v>21794</v>
      </c>
      <c r="H63" s="134">
        <v>27442</v>
      </c>
    </row>
    <row r="64" spans="2:8" ht="13.2" x14ac:dyDescent="0.2"/>
  </sheetData>
  <sheetProtection algorithmName="SHA-512" hashValue="TlRGI0lDZygwTeK/fH7ztVrlV3LEdSnzRh8DMGhVE40+S90iB3eTNG1Z1NLmH75/JbKLqupwpTSHTqOQOUZJew==" saltValue="2i4ILIv54kdZ1KDiRyyK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 width="6.33203125" style="371" customWidth="1"/>
    <col min="2" max="107" width="2.44140625" style="371" customWidth="1"/>
    <col min="108" max="108" width="6.109375" style="378" customWidth="1"/>
    <col min="109" max="109" width="5.88671875" style="377" customWidth="1"/>
    <col min="110" max="16384" width="8.6640625" style="371" hidden="1"/>
  </cols>
  <sheetData>
    <row r="1" spans="1:109" ht="42.75" customHeight="1" x14ac:dyDescent="0.2">
      <c r="A1" s="369"/>
      <c r="B1" s="370"/>
      <c r="DD1" s="371"/>
      <c r="DE1" s="371"/>
    </row>
    <row r="2" spans="1:109" ht="25.5" customHeight="1" x14ac:dyDescent="0.2">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2">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5" customFormat="1" ht="13.2"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5" customFormat="1" ht="13.2"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5" customFormat="1" ht="13.2" x14ac:dyDescent="0.2">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5" customFormat="1" ht="13.2"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5" customFormat="1" ht="13.2" x14ac:dyDescent="0.2">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5" customFormat="1" ht="13.2" x14ac:dyDescent="0.2">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5" customFormat="1" ht="13.2" x14ac:dyDescent="0.2">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5" customFormat="1" ht="13.2" x14ac:dyDescent="0.2">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5" customFormat="1" ht="13.2" x14ac:dyDescent="0.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5" customFormat="1" ht="13.2"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5" customFormat="1" ht="13.2"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5" customFormat="1" ht="13.2" x14ac:dyDescent="0.2">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5" customFormat="1" ht="13.2" x14ac:dyDescent="0.2">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5" customFormat="1" ht="13.2" x14ac:dyDescent="0.2">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5" customFormat="1" ht="13.2" x14ac:dyDescent="0.2">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2" x14ac:dyDescent="0.2">
      <c r="DD19" s="371"/>
      <c r="DE19" s="371"/>
    </row>
    <row r="20" spans="1:109" ht="13.2" x14ac:dyDescent="0.2">
      <c r="DD20" s="371"/>
      <c r="DE20" s="371"/>
    </row>
    <row r="21" spans="1:109" ht="17.25" customHeight="1" x14ac:dyDescent="0.2">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2">
      <c r="B22" s="377"/>
    </row>
    <row r="23" spans="1:109" ht="13.2" x14ac:dyDescent="0.2">
      <c r="B23" s="377"/>
    </row>
    <row r="24" spans="1:109" ht="13.2" x14ac:dyDescent="0.2">
      <c r="B24" s="377"/>
    </row>
    <row r="25" spans="1:109" ht="13.2" x14ac:dyDescent="0.2">
      <c r="B25" s="377"/>
    </row>
    <row r="26" spans="1:109" ht="13.2" x14ac:dyDescent="0.2">
      <c r="B26" s="377"/>
    </row>
    <row r="27" spans="1:109" ht="13.2" x14ac:dyDescent="0.2">
      <c r="B27" s="377"/>
    </row>
    <row r="28" spans="1:109" ht="13.2" x14ac:dyDescent="0.2">
      <c r="B28" s="377"/>
    </row>
    <row r="29" spans="1:109" ht="13.2" x14ac:dyDescent="0.2">
      <c r="B29" s="377"/>
    </row>
    <row r="30" spans="1:109" ht="13.2" x14ac:dyDescent="0.2">
      <c r="B30" s="377"/>
    </row>
    <row r="31" spans="1:109" ht="13.2" x14ac:dyDescent="0.2">
      <c r="B31" s="377"/>
    </row>
    <row r="32" spans="1:109" ht="13.2" x14ac:dyDescent="0.2">
      <c r="B32" s="377"/>
    </row>
    <row r="33" spans="2:109" ht="13.2" x14ac:dyDescent="0.2">
      <c r="B33" s="377"/>
    </row>
    <row r="34" spans="2:109" ht="13.2" x14ac:dyDescent="0.2">
      <c r="B34" s="377"/>
    </row>
    <row r="35" spans="2:109" ht="13.2" x14ac:dyDescent="0.2">
      <c r="B35" s="377"/>
    </row>
    <row r="36" spans="2:109" ht="13.2" x14ac:dyDescent="0.2">
      <c r="B36" s="377"/>
    </row>
    <row r="37" spans="2:109" ht="13.2" x14ac:dyDescent="0.2">
      <c r="B37" s="377"/>
    </row>
    <row r="38" spans="2:109" ht="13.2" x14ac:dyDescent="0.2">
      <c r="B38" s="377"/>
    </row>
    <row r="39" spans="2:109" ht="13.2" x14ac:dyDescent="0.2">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ht="13.2" x14ac:dyDescent="0.2">
      <c r="B40" s="382"/>
      <c r="DD40" s="382"/>
      <c r="DE40" s="371"/>
    </row>
    <row r="41" spans="2:109" ht="16.2" x14ac:dyDescent="0.2">
      <c r="B41" s="383" t="s">
        <v>619</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ht="13.2" x14ac:dyDescent="0.2">
      <c r="B42" s="377"/>
      <c r="G42" s="384"/>
      <c r="I42" s="385"/>
      <c r="J42" s="385"/>
      <c r="K42" s="385"/>
      <c r="AM42" s="384"/>
      <c r="AN42" s="384" t="s">
        <v>620</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2">
      <c r="B43" s="377"/>
      <c r="AN43" s="1293" t="s">
        <v>621</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ht="13.2" x14ac:dyDescent="0.2">
      <c r="B44" s="377"/>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ht="13.2" x14ac:dyDescent="0.2">
      <c r="B45" s="377"/>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ht="13.2" x14ac:dyDescent="0.2">
      <c r="B46" s="377"/>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ht="13.2" x14ac:dyDescent="0.2">
      <c r="B47" s="377"/>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ht="13.2" x14ac:dyDescent="0.2">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2" x14ac:dyDescent="0.2">
      <c r="B49" s="377"/>
      <c r="AN49" s="371" t="s">
        <v>622</v>
      </c>
    </row>
    <row r="50" spans="1:109" ht="13.2" x14ac:dyDescent="0.2">
      <c r="B50" s="377"/>
      <c r="G50" s="1287"/>
      <c r="H50" s="1287"/>
      <c r="I50" s="1287"/>
      <c r="J50" s="1287"/>
      <c r="K50" s="387"/>
      <c r="L50" s="387"/>
      <c r="M50" s="388"/>
      <c r="N50" s="388"/>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571</v>
      </c>
      <c r="BQ50" s="1286"/>
      <c r="BR50" s="1286"/>
      <c r="BS50" s="1286"/>
      <c r="BT50" s="1286"/>
      <c r="BU50" s="1286"/>
      <c r="BV50" s="1286"/>
      <c r="BW50" s="1286"/>
      <c r="BX50" s="1286" t="s">
        <v>572</v>
      </c>
      <c r="BY50" s="1286"/>
      <c r="BZ50" s="1286"/>
      <c r="CA50" s="1286"/>
      <c r="CB50" s="1286"/>
      <c r="CC50" s="1286"/>
      <c r="CD50" s="1286"/>
      <c r="CE50" s="1286"/>
      <c r="CF50" s="1286" t="s">
        <v>573</v>
      </c>
      <c r="CG50" s="1286"/>
      <c r="CH50" s="1286"/>
      <c r="CI50" s="1286"/>
      <c r="CJ50" s="1286"/>
      <c r="CK50" s="1286"/>
      <c r="CL50" s="1286"/>
      <c r="CM50" s="1286"/>
      <c r="CN50" s="1286" t="s">
        <v>574</v>
      </c>
      <c r="CO50" s="1286"/>
      <c r="CP50" s="1286"/>
      <c r="CQ50" s="1286"/>
      <c r="CR50" s="1286"/>
      <c r="CS50" s="1286"/>
      <c r="CT50" s="1286"/>
      <c r="CU50" s="1286"/>
      <c r="CV50" s="1286" t="s">
        <v>575</v>
      </c>
      <c r="CW50" s="1286"/>
      <c r="CX50" s="1286"/>
      <c r="CY50" s="1286"/>
      <c r="CZ50" s="1286"/>
      <c r="DA50" s="1286"/>
      <c r="DB50" s="1286"/>
      <c r="DC50" s="1286"/>
    </row>
    <row r="51" spans="1:109" ht="13.5" customHeight="1" x14ac:dyDescent="0.2">
      <c r="B51" s="377"/>
      <c r="G51" s="1289"/>
      <c r="H51" s="1289"/>
      <c r="I51" s="1302"/>
      <c r="J51" s="1302"/>
      <c r="K51" s="1288"/>
      <c r="L51" s="1288"/>
      <c r="M51" s="1288"/>
      <c r="N51" s="1288"/>
      <c r="AM51" s="386"/>
      <c r="AN51" s="1284" t="s">
        <v>623</v>
      </c>
      <c r="AO51" s="1284"/>
      <c r="AP51" s="1284"/>
      <c r="AQ51" s="1284"/>
      <c r="AR51" s="1284"/>
      <c r="AS51" s="1284"/>
      <c r="AT51" s="1284"/>
      <c r="AU51" s="1284"/>
      <c r="AV51" s="1284"/>
      <c r="AW51" s="1284"/>
      <c r="AX51" s="1284"/>
      <c r="AY51" s="1284"/>
      <c r="AZ51" s="1284"/>
      <c r="BA51" s="1284"/>
      <c r="BB51" s="1284" t="s">
        <v>624</v>
      </c>
      <c r="BC51" s="1284"/>
      <c r="BD51" s="1284"/>
      <c r="BE51" s="1284"/>
      <c r="BF51" s="1284"/>
      <c r="BG51" s="1284"/>
      <c r="BH51" s="1284"/>
      <c r="BI51" s="1284"/>
      <c r="BJ51" s="1284"/>
      <c r="BK51" s="1284"/>
      <c r="BL51" s="1284"/>
      <c r="BM51" s="1284"/>
      <c r="BN51" s="1284"/>
      <c r="BO51" s="1284"/>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2" x14ac:dyDescent="0.2">
      <c r="B52" s="377"/>
      <c r="G52" s="1289"/>
      <c r="H52" s="1289"/>
      <c r="I52" s="1302"/>
      <c r="J52" s="1302"/>
      <c r="K52" s="1288"/>
      <c r="L52" s="1288"/>
      <c r="M52" s="1288"/>
      <c r="N52" s="1288"/>
      <c r="AM52" s="386"/>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5"/>
      <c r="B53" s="377"/>
      <c r="G53" s="1289"/>
      <c r="H53" s="1289"/>
      <c r="I53" s="1287"/>
      <c r="J53" s="1287"/>
      <c r="K53" s="1288"/>
      <c r="L53" s="1288"/>
      <c r="M53" s="1288"/>
      <c r="N53" s="1288"/>
      <c r="AM53" s="386"/>
      <c r="AN53" s="1284"/>
      <c r="AO53" s="1284"/>
      <c r="AP53" s="1284"/>
      <c r="AQ53" s="1284"/>
      <c r="AR53" s="1284"/>
      <c r="AS53" s="1284"/>
      <c r="AT53" s="1284"/>
      <c r="AU53" s="1284"/>
      <c r="AV53" s="1284"/>
      <c r="AW53" s="1284"/>
      <c r="AX53" s="1284"/>
      <c r="AY53" s="1284"/>
      <c r="AZ53" s="1284"/>
      <c r="BA53" s="1284"/>
      <c r="BB53" s="1284" t="s">
        <v>625</v>
      </c>
      <c r="BC53" s="1284"/>
      <c r="BD53" s="1284"/>
      <c r="BE53" s="1284"/>
      <c r="BF53" s="1284"/>
      <c r="BG53" s="1284"/>
      <c r="BH53" s="1284"/>
      <c r="BI53" s="1284"/>
      <c r="BJ53" s="1284"/>
      <c r="BK53" s="1284"/>
      <c r="BL53" s="1284"/>
      <c r="BM53" s="1284"/>
      <c r="BN53" s="1284"/>
      <c r="BO53" s="1284"/>
      <c r="BP53" s="1281">
        <v>50.4</v>
      </c>
      <c r="BQ53" s="1281"/>
      <c r="BR53" s="1281"/>
      <c r="BS53" s="1281"/>
      <c r="BT53" s="1281"/>
      <c r="BU53" s="1281"/>
      <c r="BV53" s="1281"/>
      <c r="BW53" s="1281"/>
      <c r="BX53" s="1281">
        <v>51.9</v>
      </c>
      <c r="BY53" s="1281"/>
      <c r="BZ53" s="1281"/>
      <c r="CA53" s="1281"/>
      <c r="CB53" s="1281"/>
      <c r="CC53" s="1281"/>
      <c r="CD53" s="1281"/>
      <c r="CE53" s="1281"/>
      <c r="CF53" s="1281">
        <v>53.7</v>
      </c>
      <c r="CG53" s="1281"/>
      <c r="CH53" s="1281"/>
      <c r="CI53" s="1281"/>
      <c r="CJ53" s="1281"/>
      <c r="CK53" s="1281"/>
      <c r="CL53" s="1281"/>
      <c r="CM53" s="1281"/>
      <c r="CN53" s="1281">
        <v>55.2</v>
      </c>
      <c r="CO53" s="1281"/>
      <c r="CP53" s="1281"/>
      <c r="CQ53" s="1281"/>
      <c r="CR53" s="1281"/>
      <c r="CS53" s="1281"/>
      <c r="CT53" s="1281"/>
      <c r="CU53" s="1281"/>
      <c r="CV53" s="1281">
        <v>56.7</v>
      </c>
      <c r="CW53" s="1281"/>
      <c r="CX53" s="1281"/>
      <c r="CY53" s="1281"/>
      <c r="CZ53" s="1281"/>
      <c r="DA53" s="1281"/>
      <c r="DB53" s="1281"/>
      <c r="DC53" s="1281"/>
    </row>
    <row r="54" spans="1:109" ht="13.2" x14ac:dyDescent="0.2">
      <c r="A54" s="385"/>
      <c r="B54" s="377"/>
      <c r="G54" s="1289"/>
      <c r="H54" s="1289"/>
      <c r="I54" s="1287"/>
      <c r="J54" s="1287"/>
      <c r="K54" s="1288"/>
      <c r="L54" s="1288"/>
      <c r="M54" s="1288"/>
      <c r="N54" s="1288"/>
      <c r="AM54" s="386"/>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5"/>
      <c r="B55" s="377"/>
      <c r="G55" s="1287"/>
      <c r="H55" s="1287"/>
      <c r="I55" s="1287"/>
      <c r="J55" s="1287"/>
      <c r="K55" s="1288"/>
      <c r="L55" s="1288"/>
      <c r="M55" s="1288"/>
      <c r="N55" s="1288"/>
      <c r="AN55" s="1286" t="s">
        <v>626</v>
      </c>
      <c r="AO55" s="1286"/>
      <c r="AP55" s="1286"/>
      <c r="AQ55" s="1286"/>
      <c r="AR55" s="1286"/>
      <c r="AS55" s="1286"/>
      <c r="AT55" s="1286"/>
      <c r="AU55" s="1286"/>
      <c r="AV55" s="1286"/>
      <c r="AW55" s="1286"/>
      <c r="AX55" s="1286"/>
      <c r="AY55" s="1286"/>
      <c r="AZ55" s="1286"/>
      <c r="BA55" s="1286"/>
      <c r="BB55" s="1284" t="s">
        <v>624</v>
      </c>
      <c r="BC55" s="1284"/>
      <c r="BD55" s="1284"/>
      <c r="BE55" s="1284"/>
      <c r="BF55" s="1284"/>
      <c r="BG55" s="1284"/>
      <c r="BH55" s="1284"/>
      <c r="BI55" s="1284"/>
      <c r="BJ55" s="1284"/>
      <c r="BK55" s="1284"/>
      <c r="BL55" s="1284"/>
      <c r="BM55" s="1284"/>
      <c r="BN55" s="1284"/>
      <c r="BO55" s="1284"/>
      <c r="BP55" s="1281">
        <v>37.6</v>
      </c>
      <c r="BQ55" s="1281"/>
      <c r="BR55" s="1281"/>
      <c r="BS55" s="1281"/>
      <c r="BT55" s="1281"/>
      <c r="BU55" s="1281"/>
      <c r="BV55" s="1281"/>
      <c r="BW55" s="1281"/>
      <c r="BX55" s="1281">
        <v>34</v>
      </c>
      <c r="BY55" s="1281"/>
      <c r="BZ55" s="1281"/>
      <c r="CA55" s="1281"/>
      <c r="CB55" s="1281"/>
      <c r="CC55" s="1281"/>
      <c r="CD55" s="1281"/>
      <c r="CE55" s="1281"/>
      <c r="CF55" s="1281">
        <v>33.9</v>
      </c>
      <c r="CG55" s="1281"/>
      <c r="CH55" s="1281"/>
      <c r="CI55" s="1281"/>
      <c r="CJ55" s="1281"/>
      <c r="CK55" s="1281"/>
      <c r="CL55" s="1281"/>
      <c r="CM55" s="1281"/>
      <c r="CN55" s="1281">
        <v>31.5</v>
      </c>
      <c r="CO55" s="1281"/>
      <c r="CP55" s="1281"/>
      <c r="CQ55" s="1281"/>
      <c r="CR55" s="1281"/>
      <c r="CS55" s="1281"/>
      <c r="CT55" s="1281"/>
      <c r="CU55" s="1281"/>
      <c r="CV55" s="1281">
        <v>23.4</v>
      </c>
      <c r="CW55" s="1281"/>
      <c r="CX55" s="1281"/>
      <c r="CY55" s="1281"/>
      <c r="CZ55" s="1281"/>
      <c r="DA55" s="1281"/>
      <c r="DB55" s="1281"/>
      <c r="DC55" s="1281"/>
    </row>
    <row r="56" spans="1:109" ht="13.2" x14ac:dyDescent="0.2">
      <c r="A56" s="385"/>
      <c r="B56" s="377"/>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5" customFormat="1" ht="13.2" x14ac:dyDescent="0.2">
      <c r="B57" s="389"/>
      <c r="G57" s="1287"/>
      <c r="H57" s="1287"/>
      <c r="I57" s="1282"/>
      <c r="J57" s="1282"/>
      <c r="K57" s="1288"/>
      <c r="L57" s="1288"/>
      <c r="M57" s="1288"/>
      <c r="N57" s="1288"/>
      <c r="AM57" s="371"/>
      <c r="AN57" s="1286"/>
      <c r="AO57" s="1286"/>
      <c r="AP57" s="1286"/>
      <c r="AQ57" s="1286"/>
      <c r="AR57" s="1286"/>
      <c r="AS57" s="1286"/>
      <c r="AT57" s="1286"/>
      <c r="AU57" s="1286"/>
      <c r="AV57" s="1286"/>
      <c r="AW57" s="1286"/>
      <c r="AX57" s="1286"/>
      <c r="AY57" s="1286"/>
      <c r="AZ57" s="1286"/>
      <c r="BA57" s="1286"/>
      <c r="BB57" s="1284" t="s">
        <v>625</v>
      </c>
      <c r="BC57" s="1284"/>
      <c r="BD57" s="1284"/>
      <c r="BE57" s="1284"/>
      <c r="BF57" s="1284"/>
      <c r="BG57" s="1284"/>
      <c r="BH57" s="1284"/>
      <c r="BI57" s="1284"/>
      <c r="BJ57" s="1284"/>
      <c r="BK57" s="1284"/>
      <c r="BL57" s="1284"/>
      <c r="BM57" s="1284"/>
      <c r="BN57" s="1284"/>
      <c r="BO57" s="1284"/>
      <c r="BP57" s="1281">
        <v>60</v>
      </c>
      <c r="BQ57" s="1281"/>
      <c r="BR57" s="1281"/>
      <c r="BS57" s="1281"/>
      <c r="BT57" s="1281"/>
      <c r="BU57" s="1281"/>
      <c r="BV57" s="1281"/>
      <c r="BW57" s="1281"/>
      <c r="BX57" s="1281">
        <v>61.1</v>
      </c>
      <c r="BY57" s="1281"/>
      <c r="BZ57" s="1281"/>
      <c r="CA57" s="1281"/>
      <c r="CB57" s="1281"/>
      <c r="CC57" s="1281"/>
      <c r="CD57" s="1281"/>
      <c r="CE57" s="1281"/>
      <c r="CF57" s="1281">
        <v>61.9</v>
      </c>
      <c r="CG57" s="1281"/>
      <c r="CH57" s="1281"/>
      <c r="CI57" s="1281"/>
      <c r="CJ57" s="1281"/>
      <c r="CK57" s="1281"/>
      <c r="CL57" s="1281"/>
      <c r="CM57" s="1281"/>
      <c r="CN57" s="1281">
        <v>62.7</v>
      </c>
      <c r="CO57" s="1281"/>
      <c r="CP57" s="1281"/>
      <c r="CQ57" s="1281"/>
      <c r="CR57" s="1281"/>
      <c r="CS57" s="1281"/>
      <c r="CT57" s="1281"/>
      <c r="CU57" s="1281"/>
      <c r="CV57" s="1281">
        <v>63.9</v>
      </c>
      <c r="CW57" s="1281"/>
      <c r="CX57" s="1281"/>
      <c r="CY57" s="1281"/>
      <c r="CZ57" s="1281"/>
      <c r="DA57" s="1281"/>
      <c r="DB57" s="1281"/>
      <c r="DC57" s="1281"/>
      <c r="DD57" s="390"/>
      <c r="DE57" s="389"/>
    </row>
    <row r="58" spans="1:109" s="385" customFormat="1" ht="13.2" x14ac:dyDescent="0.2">
      <c r="A58" s="371"/>
      <c r="B58" s="389"/>
      <c r="G58" s="1287"/>
      <c r="H58" s="1287"/>
      <c r="I58" s="1282"/>
      <c r="J58" s="1282"/>
      <c r="K58" s="1288"/>
      <c r="L58" s="1288"/>
      <c r="M58" s="1288"/>
      <c r="N58" s="1288"/>
      <c r="AM58" s="371"/>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90"/>
      <c r="DE58" s="389"/>
    </row>
    <row r="59" spans="1:109" s="385" customFormat="1" ht="13.2" x14ac:dyDescent="0.2">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ht="13.2" x14ac:dyDescent="0.2">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ht="13.2" x14ac:dyDescent="0.2">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ht="13.2" x14ac:dyDescent="0.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6.2" x14ac:dyDescent="0.2">
      <c r="B63" s="396" t="s">
        <v>627</v>
      </c>
    </row>
    <row r="64" spans="1:109" ht="13.2" x14ac:dyDescent="0.2">
      <c r="B64" s="377"/>
      <c r="G64" s="384"/>
      <c r="I64" s="397"/>
      <c r="J64" s="397"/>
      <c r="K64" s="397"/>
      <c r="L64" s="397"/>
      <c r="M64" s="397"/>
      <c r="N64" s="398"/>
      <c r="AM64" s="384"/>
      <c r="AN64" s="384" t="s">
        <v>620</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ht="13.2" x14ac:dyDescent="0.2">
      <c r="B65" s="377"/>
      <c r="AN65" s="1293" t="s">
        <v>628</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ht="13.2" x14ac:dyDescent="0.2">
      <c r="B66" s="377"/>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ht="13.2" x14ac:dyDescent="0.2">
      <c r="B67" s="377"/>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ht="13.2" x14ac:dyDescent="0.2">
      <c r="B68" s="377"/>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ht="13.2" x14ac:dyDescent="0.2">
      <c r="B69" s="377"/>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ht="13.2" x14ac:dyDescent="0.2">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ht="13.2" x14ac:dyDescent="0.2">
      <c r="B71" s="377"/>
      <c r="G71" s="402"/>
      <c r="I71" s="403"/>
      <c r="J71" s="400"/>
      <c r="K71" s="400"/>
      <c r="L71" s="401"/>
      <c r="M71" s="400"/>
      <c r="N71" s="401"/>
      <c r="AM71" s="402"/>
      <c r="AN71" s="371" t="s">
        <v>622</v>
      </c>
    </row>
    <row r="72" spans="2:107" ht="13.2" x14ac:dyDescent="0.2">
      <c r="B72" s="377"/>
      <c r="G72" s="1287"/>
      <c r="H72" s="1287"/>
      <c r="I72" s="1287"/>
      <c r="J72" s="1287"/>
      <c r="K72" s="387"/>
      <c r="L72" s="387"/>
      <c r="M72" s="388"/>
      <c r="N72" s="388"/>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571</v>
      </c>
      <c r="BQ72" s="1286"/>
      <c r="BR72" s="1286"/>
      <c r="BS72" s="1286"/>
      <c r="BT72" s="1286"/>
      <c r="BU72" s="1286"/>
      <c r="BV72" s="1286"/>
      <c r="BW72" s="1286"/>
      <c r="BX72" s="1286" t="s">
        <v>572</v>
      </c>
      <c r="BY72" s="1286"/>
      <c r="BZ72" s="1286"/>
      <c r="CA72" s="1286"/>
      <c r="CB72" s="1286"/>
      <c r="CC72" s="1286"/>
      <c r="CD72" s="1286"/>
      <c r="CE72" s="1286"/>
      <c r="CF72" s="1286" t="s">
        <v>573</v>
      </c>
      <c r="CG72" s="1286"/>
      <c r="CH72" s="1286"/>
      <c r="CI72" s="1286"/>
      <c r="CJ72" s="1286"/>
      <c r="CK72" s="1286"/>
      <c r="CL72" s="1286"/>
      <c r="CM72" s="1286"/>
      <c r="CN72" s="1286" t="s">
        <v>574</v>
      </c>
      <c r="CO72" s="1286"/>
      <c r="CP72" s="1286"/>
      <c r="CQ72" s="1286"/>
      <c r="CR72" s="1286"/>
      <c r="CS72" s="1286"/>
      <c r="CT72" s="1286"/>
      <c r="CU72" s="1286"/>
      <c r="CV72" s="1286" t="s">
        <v>575</v>
      </c>
      <c r="CW72" s="1286"/>
      <c r="CX72" s="1286"/>
      <c r="CY72" s="1286"/>
      <c r="CZ72" s="1286"/>
      <c r="DA72" s="1286"/>
      <c r="DB72" s="1286"/>
      <c r="DC72" s="1286"/>
    </row>
    <row r="73" spans="2:107" ht="13.2" x14ac:dyDescent="0.2">
      <c r="B73" s="377"/>
      <c r="G73" s="1289"/>
      <c r="H73" s="1289"/>
      <c r="I73" s="1289"/>
      <c r="J73" s="1289"/>
      <c r="K73" s="1285"/>
      <c r="L73" s="1285"/>
      <c r="M73" s="1285"/>
      <c r="N73" s="1285"/>
      <c r="AM73" s="386"/>
      <c r="AN73" s="1284" t="s">
        <v>623</v>
      </c>
      <c r="AO73" s="1284"/>
      <c r="AP73" s="1284"/>
      <c r="AQ73" s="1284"/>
      <c r="AR73" s="1284"/>
      <c r="AS73" s="1284"/>
      <c r="AT73" s="1284"/>
      <c r="AU73" s="1284"/>
      <c r="AV73" s="1284"/>
      <c r="AW73" s="1284"/>
      <c r="AX73" s="1284"/>
      <c r="AY73" s="1284"/>
      <c r="AZ73" s="1284"/>
      <c r="BA73" s="1284"/>
      <c r="BB73" s="1284" t="s">
        <v>624</v>
      </c>
      <c r="BC73" s="1284"/>
      <c r="BD73" s="1284"/>
      <c r="BE73" s="1284"/>
      <c r="BF73" s="1284"/>
      <c r="BG73" s="1284"/>
      <c r="BH73" s="1284"/>
      <c r="BI73" s="1284"/>
      <c r="BJ73" s="1284"/>
      <c r="BK73" s="1284"/>
      <c r="BL73" s="1284"/>
      <c r="BM73" s="1284"/>
      <c r="BN73" s="1284"/>
      <c r="BO73" s="1284"/>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2" x14ac:dyDescent="0.2">
      <c r="B74" s="377"/>
      <c r="G74" s="1289"/>
      <c r="H74" s="1289"/>
      <c r="I74" s="1289"/>
      <c r="J74" s="1289"/>
      <c r="K74" s="1285"/>
      <c r="L74" s="1285"/>
      <c r="M74" s="1285"/>
      <c r="N74" s="1285"/>
      <c r="AM74" s="386"/>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377"/>
      <c r="G75" s="1289"/>
      <c r="H75" s="1289"/>
      <c r="I75" s="1287"/>
      <c r="J75" s="1287"/>
      <c r="K75" s="1288"/>
      <c r="L75" s="1288"/>
      <c r="M75" s="1288"/>
      <c r="N75" s="1288"/>
      <c r="AM75" s="386"/>
      <c r="AN75" s="1284"/>
      <c r="AO75" s="1284"/>
      <c r="AP75" s="1284"/>
      <c r="AQ75" s="1284"/>
      <c r="AR75" s="1284"/>
      <c r="AS75" s="1284"/>
      <c r="AT75" s="1284"/>
      <c r="AU75" s="1284"/>
      <c r="AV75" s="1284"/>
      <c r="AW75" s="1284"/>
      <c r="AX75" s="1284"/>
      <c r="AY75" s="1284"/>
      <c r="AZ75" s="1284"/>
      <c r="BA75" s="1284"/>
      <c r="BB75" s="1284" t="s">
        <v>629</v>
      </c>
      <c r="BC75" s="1284"/>
      <c r="BD75" s="1284"/>
      <c r="BE75" s="1284"/>
      <c r="BF75" s="1284"/>
      <c r="BG75" s="1284"/>
      <c r="BH75" s="1284"/>
      <c r="BI75" s="1284"/>
      <c r="BJ75" s="1284"/>
      <c r="BK75" s="1284"/>
      <c r="BL75" s="1284"/>
      <c r="BM75" s="1284"/>
      <c r="BN75" s="1284"/>
      <c r="BO75" s="1284"/>
      <c r="BP75" s="1281">
        <v>5.6</v>
      </c>
      <c r="BQ75" s="1281"/>
      <c r="BR75" s="1281"/>
      <c r="BS75" s="1281"/>
      <c r="BT75" s="1281"/>
      <c r="BU75" s="1281"/>
      <c r="BV75" s="1281"/>
      <c r="BW75" s="1281"/>
      <c r="BX75" s="1281">
        <v>5</v>
      </c>
      <c r="BY75" s="1281"/>
      <c r="BZ75" s="1281"/>
      <c r="CA75" s="1281"/>
      <c r="CB75" s="1281"/>
      <c r="CC75" s="1281"/>
      <c r="CD75" s="1281"/>
      <c r="CE75" s="1281"/>
      <c r="CF75" s="1281">
        <v>4.3</v>
      </c>
      <c r="CG75" s="1281"/>
      <c r="CH75" s="1281"/>
      <c r="CI75" s="1281"/>
      <c r="CJ75" s="1281"/>
      <c r="CK75" s="1281"/>
      <c r="CL75" s="1281"/>
      <c r="CM75" s="1281"/>
      <c r="CN75" s="1281">
        <v>3.2</v>
      </c>
      <c r="CO75" s="1281"/>
      <c r="CP75" s="1281"/>
      <c r="CQ75" s="1281"/>
      <c r="CR75" s="1281"/>
      <c r="CS75" s="1281"/>
      <c r="CT75" s="1281"/>
      <c r="CU75" s="1281"/>
      <c r="CV75" s="1281">
        <v>2.7</v>
      </c>
      <c r="CW75" s="1281"/>
      <c r="CX75" s="1281"/>
      <c r="CY75" s="1281"/>
      <c r="CZ75" s="1281"/>
      <c r="DA75" s="1281"/>
      <c r="DB75" s="1281"/>
      <c r="DC75" s="1281"/>
    </row>
    <row r="76" spans="2:107" ht="13.2" x14ac:dyDescent="0.2">
      <c r="B76" s="377"/>
      <c r="G76" s="1289"/>
      <c r="H76" s="1289"/>
      <c r="I76" s="1287"/>
      <c r="J76" s="1287"/>
      <c r="K76" s="1288"/>
      <c r="L76" s="1288"/>
      <c r="M76" s="1288"/>
      <c r="N76" s="1288"/>
      <c r="AM76" s="386"/>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377"/>
      <c r="G77" s="1287"/>
      <c r="H77" s="1287"/>
      <c r="I77" s="1287"/>
      <c r="J77" s="1287"/>
      <c r="K77" s="1285"/>
      <c r="L77" s="1285"/>
      <c r="M77" s="1285"/>
      <c r="N77" s="1285"/>
      <c r="AN77" s="1286" t="s">
        <v>626</v>
      </c>
      <c r="AO77" s="1286"/>
      <c r="AP77" s="1286"/>
      <c r="AQ77" s="1286"/>
      <c r="AR77" s="1286"/>
      <c r="AS77" s="1286"/>
      <c r="AT77" s="1286"/>
      <c r="AU77" s="1286"/>
      <c r="AV77" s="1286"/>
      <c r="AW77" s="1286"/>
      <c r="AX77" s="1286"/>
      <c r="AY77" s="1286"/>
      <c r="AZ77" s="1286"/>
      <c r="BA77" s="1286"/>
      <c r="BB77" s="1284" t="s">
        <v>624</v>
      </c>
      <c r="BC77" s="1284"/>
      <c r="BD77" s="1284"/>
      <c r="BE77" s="1284"/>
      <c r="BF77" s="1284"/>
      <c r="BG77" s="1284"/>
      <c r="BH77" s="1284"/>
      <c r="BI77" s="1284"/>
      <c r="BJ77" s="1284"/>
      <c r="BK77" s="1284"/>
      <c r="BL77" s="1284"/>
      <c r="BM77" s="1284"/>
      <c r="BN77" s="1284"/>
      <c r="BO77" s="1284"/>
      <c r="BP77" s="1281">
        <v>37.6</v>
      </c>
      <c r="BQ77" s="1281"/>
      <c r="BR77" s="1281"/>
      <c r="BS77" s="1281"/>
      <c r="BT77" s="1281"/>
      <c r="BU77" s="1281"/>
      <c r="BV77" s="1281"/>
      <c r="BW77" s="1281"/>
      <c r="BX77" s="1281">
        <v>34</v>
      </c>
      <c r="BY77" s="1281"/>
      <c r="BZ77" s="1281"/>
      <c r="CA77" s="1281"/>
      <c r="CB77" s="1281"/>
      <c r="CC77" s="1281"/>
      <c r="CD77" s="1281"/>
      <c r="CE77" s="1281"/>
      <c r="CF77" s="1281">
        <v>33.9</v>
      </c>
      <c r="CG77" s="1281"/>
      <c r="CH77" s="1281"/>
      <c r="CI77" s="1281"/>
      <c r="CJ77" s="1281"/>
      <c r="CK77" s="1281"/>
      <c r="CL77" s="1281"/>
      <c r="CM77" s="1281"/>
      <c r="CN77" s="1281">
        <v>31.5</v>
      </c>
      <c r="CO77" s="1281"/>
      <c r="CP77" s="1281"/>
      <c r="CQ77" s="1281"/>
      <c r="CR77" s="1281"/>
      <c r="CS77" s="1281"/>
      <c r="CT77" s="1281"/>
      <c r="CU77" s="1281"/>
      <c r="CV77" s="1281">
        <v>23.4</v>
      </c>
      <c r="CW77" s="1281"/>
      <c r="CX77" s="1281"/>
      <c r="CY77" s="1281"/>
      <c r="CZ77" s="1281"/>
      <c r="DA77" s="1281"/>
      <c r="DB77" s="1281"/>
      <c r="DC77" s="1281"/>
    </row>
    <row r="78" spans="2:107" ht="13.2" x14ac:dyDescent="0.2">
      <c r="B78" s="377"/>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377"/>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629</v>
      </c>
      <c r="BC79" s="1284"/>
      <c r="BD79" s="1284"/>
      <c r="BE79" s="1284"/>
      <c r="BF79" s="1284"/>
      <c r="BG79" s="1284"/>
      <c r="BH79" s="1284"/>
      <c r="BI79" s="1284"/>
      <c r="BJ79" s="1284"/>
      <c r="BK79" s="1284"/>
      <c r="BL79" s="1284"/>
      <c r="BM79" s="1284"/>
      <c r="BN79" s="1284"/>
      <c r="BO79" s="1284"/>
      <c r="BP79" s="1281">
        <v>6.1</v>
      </c>
      <c r="BQ79" s="1281"/>
      <c r="BR79" s="1281"/>
      <c r="BS79" s="1281"/>
      <c r="BT79" s="1281"/>
      <c r="BU79" s="1281"/>
      <c r="BV79" s="1281"/>
      <c r="BW79" s="1281"/>
      <c r="BX79" s="1281">
        <v>5.9</v>
      </c>
      <c r="BY79" s="1281"/>
      <c r="BZ79" s="1281"/>
      <c r="CA79" s="1281"/>
      <c r="CB79" s="1281"/>
      <c r="CC79" s="1281"/>
      <c r="CD79" s="1281"/>
      <c r="CE79" s="1281"/>
      <c r="CF79" s="1281">
        <v>5.7</v>
      </c>
      <c r="CG79" s="1281"/>
      <c r="CH79" s="1281"/>
      <c r="CI79" s="1281"/>
      <c r="CJ79" s="1281"/>
      <c r="CK79" s="1281"/>
      <c r="CL79" s="1281"/>
      <c r="CM79" s="1281"/>
      <c r="CN79" s="1281">
        <v>5.4</v>
      </c>
      <c r="CO79" s="1281"/>
      <c r="CP79" s="1281"/>
      <c r="CQ79" s="1281"/>
      <c r="CR79" s="1281"/>
      <c r="CS79" s="1281"/>
      <c r="CT79" s="1281"/>
      <c r="CU79" s="1281"/>
      <c r="CV79" s="1281">
        <v>5.2</v>
      </c>
      <c r="CW79" s="1281"/>
      <c r="CX79" s="1281"/>
      <c r="CY79" s="1281"/>
      <c r="CZ79" s="1281"/>
      <c r="DA79" s="1281"/>
      <c r="DB79" s="1281"/>
      <c r="DC79" s="1281"/>
    </row>
    <row r="80" spans="2:107" ht="13.2" x14ac:dyDescent="0.2">
      <c r="B80" s="377"/>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77"/>
    </row>
    <row r="82" spans="2:109" ht="16.2" x14ac:dyDescent="0.2">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ht="13.2" x14ac:dyDescent="0.2">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ht="13.2" x14ac:dyDescent="0.2">
      <c r="DD84" s="371"/>
      <c r="DE84" s="371"/>
    </row>
    <row r="85" spans="2:109" ht="13.2" x14ac:dyDescent="0.2">
      <c r="DD85" s="371"/>
      <c r="DE85" s="371"/>
    </row>
  </sheetData>
  <sheetProtection algorithmName="SHA-512" hashValue="t/ICtKkrm5uVTfk22PeNvzaQJAn/vAqkOImOLv8c9+pHaPHV5gNLkGzKia0PSHrUypk3sOkzYcrOmv5c9x/Crw==" saltValue="aicJXZzoqQKXWM3iupgd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518</v>
      </c>
    </row>
  </sheetData>
  <sheetProtection algorithmName="SHA-512" hashValue="mTyOYXDu5Q0v04JnILLFvvFWM3rB/pyo57RCMA2t11u43q3S6PR2GlwM9GoUAv9YgT5q7qRTyriY7m879u01CQ==" saltValue="veP9xjXJnfSZIjw47VSS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518</v>
      </c>
    </row>
  </sheetData>
  <sheetProtection algorithmName="SHA-512" hashValue="HJctmEebkx42Ocj4oHIc8Av64MFPSXUq+U8jNbuPpYqaCeNhE4VYCIWASBH0xDYPP3b8hQk8oeNh5oH8/vlc2A==" saltValue="YMef20R6f2mz5AlsaaBb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568</v>
      </c>
      <c r="G2" s="148"/>
      <c r="H2" s="149"/>
    </row>
    <row r="3" spans="1:8" x14ac:dyDescent="0.2">
      <c r="A3" s="145" t="s">
        <v>561</v>
      </c>
      <c r="B3" s="150"/>
      <c r="C3" s="151"/>
      <c r="D3" s="152">
        <v>54213</v>
      </c>
      <c r="E3" s="153"/>
      <c r="F3" s="154">
        <v>48088</v>
      </c>
      <c r="G3" s="155"/>
      <c r="H3" s="156"/>
    </row>
    <row r="4" spans="1:8" x14ac:dyDescent="0.2">
      <c r="A4" s="157"/>
      <c r="B4" s="158"/>
      <c r="C4" s="159"/>
      <c r="D4" s="160">
        <v>22215</v>
      </c>
      <c r="E4" s="161"/>
      <c r="F4" s="162">
        <v>25183</v>
      </c>
      <c r="G4" s="163"/>
      <c r="H4" s="164"/>
    </row>
    <row r="5" spans="1:8" x14ac:dyDescent="0.2">
      <c r="A5" s="145" t="s">
        <v>563</v>
      </c>
      <c r="B5" s="150"/>
      <c r="C5" s="151"/>
      <c r="D5" s="152">
        <v>31795</v>
      </c>
      <c r="E5" s="153"/>
      <c r="F5" s="154">
        <v>46457</v>
      </c>
      <c r="G5" s="155"/>
      <c r="H5" s="156"/>
    </row>
    <row r="6" spans="1:8" x14ac:dyDescent="0.2">
      <c r="A6" s="157"/>
      <c r="B6" s="158"/>
      <c r="C6" s="159"/>
      <c r="D6" s="160">
        <v>12597</v>
      </c>
      <c r="E6" s="161"/>
      <c r="F6" s="162">
        <v>24020</v>
      </c>
      <c r="G6" s="163"/>
      <c r="H6" s="164"/>
    </row>
    <row r="7" spans="1:8" x14ac:dyDescent="0.2">
      <c r="A7" s="145" t="s">
        <v>564</v>
      </c>
      <c r="B7" s="150"/>
      <c r="C7" s="151"/>
      <c r="D7" s="152">
        <v>29717</v>
      </c>
      <c r="E7" s="153"/>
      <c r="F7" s="154">
        <v>51849</v>
      </c>
      <c r="G7" s="155"/>
      <c r="H7" s="156"/>
    </row>
    <row r="8" spans="1:8" x14ac:dyDescent="0.2">
      <c r="A8" s="157"/>
      <c r="B8" s="158"/>
      <c r="C8" s="159"/>
      <c r="D8" s="160">
        <v>10625</v>
      </c>
      <c r="E8" s="161"/>
      <c r="F8" s="162">
        <v>26326</v>
      </c>
      <c r="G8" s="163"/>
      <c r="H8" s="164"/>
    </row>
    <row r="9" spans="1:8" x14ac:dyDescent="0.2">
      <c r="A9" s="145" t="s">
        <v>565</v>
      </c>
      <c r="B9" s="150"/>
      <c r="C9" s="151"/>
      <c r="D9" s="152">
        <v>33004</v>
      </c>
      <c r="E9" s="153"/>
      <c r="F9" s="154">
        <v>52191</v>
      </c>
      <c r="G9" s="155"/>
      <c r="H9" s="156"/>
    </row>
    <row r="10" spans="1:8" x14ac:dyDescent="0.2">
      <c r="A10" s="157"/>
      <c r="B10" s="158"/>
      <c r="C10" s="159"/>
      <c r="D10" s="160">
        <v>14631</v>
      </c>
      <c r="E10" s="161"/>
      <c r="F10" s="162">
        <v>26807</v>
      </c>
      <c r="G10" s="163"/>
      <c r="H10" s="164"/>
    </row>
    <row r="11" spans="1:8" x14ac:dyDescent="0.2">
      <c r="A11" s="145" t="s">
        <v>566</v>
      </c>
      <c r="B11" s="150"/>
      <c r="C11" s="151"/>
      <c r="D11" s="152">
        <v>48479</v>
      </c>
      <c r="E11" s="153"/>
      <c r="F11" s="154">
        <v>48105</v>
      </c>
      <c r="G11" s="155"/>
      <c r="H11" s="156"/>
    </row>
    <row r="12" spans="1:8" x14ac:dyDescent="0.2">
      <c r="A12" s="157"/>
      <c r="B12" s="158"/>
      <c r="C12" s="165"/>
      <c r="D12" s="160">
        <v>19396</v>
      </c>
      <c r="E12" s="161"/>
      <c r="F12" s="162">
        <v>24072</v>
      </c>
      <c r="G12" s="163"/>
      <c r="H12" s="164"/>
    </row>
    <row r="13" spans="1:8" x14ac:dyDescent="0.2">
      <c r="A13" s="145"/>
      <c r="B13" s="150"/>
      <c r="C13" s="166"/>
      <c r="D13" s="167">
        <v>39442</v>
      </c>
      <c r="E13" s="168"/>
      <c r="F13" s="169">
        <v>49338</v>
      </c>
      <c r="G13" s="170"/>
      <c r="H13" s="156"/>
    </row>
    <row r="14" spans="1:8" x14ac:dyDescent="0.2">
      <c r="A14" s="157"/>
      <c r="B14" s="158"/>
      <c r="C14" s="159"/>
      <c r="D14" s="160">
        <v>15893</v>
      </c>
      <c r="E14" s="161"/>
      <c r="F14" s="162">
        <v>25282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5.77</v>
      </c>
      <c r="C19" s="171">
        <f>ROUND(VALUE(SUBSTITUTE(実質収支比率等に係る経年分析!G$48,"▲","-")),2)</f>
        <v>5.83</v>
      </c>
      <c r="D19" s="171">
        <f>ROUND(VALUE(SUBSTITUTE(実質収支比率等に係る経年分析!H$48,"▲","-")),2)</f>
        <v>6.48</v>
      </c>
      <c r="E19" s="171">
        <f>ROUND(VALUE(SUBSTITUTE(実質収支比率等に係る経年分析!I$48,"▲","-")),2)</f>
        <v>8.6199999999999992</v>
      </c>
      <c r="F19" s="171">
        <f>ROUND(VALUE(SUBSTITUTE(実質収支比率等に係る経年分析!J$48,"▲","-")),2)</f>
        <v>9.43</v>
      </c>
    </row>
    <row r="20" spans="1:11" x14ac:dyDescent="0.2">
      <c r="A20" s="171" t="s">
        <v>54</v>
      </c>
      <c r="B20" s="171">
        <f>ROUND(VALUE(SUBSTITUTE(実質収支比率等に係る経年分析!F$47,"▲","-")),2)</f>
        <v>17.68</v>
      </c>
      <c r="C20" s="171">
        <f>ROUND(VALUE(SUBSTITUTE(実質収支比率等に係る経年分析!G$47,"▲","-")),2)</f>
        <v>19.79</v>
      </c>
      <c r="D20" s="171">
        <f>ROUND(VALUE(SUBSTITUTE(実質収支比率等に係る経年分析!H$47,"▲","-")),2)</f>
        <v>15.94</v>
      </c>
      <c r="E20" s="171">
        <f>ROUND(VALUE(SUBSTITUTE(実質収支比率等に係る経年分析!I$47,"▲","-")),2)</f>
        <v>17.940000000000001</v>
      </c>
      <c r="F20" s="171">
        <f>ROUND(VALUE(SUBSTITUTE(実質収支比率等に係る経年分析!J$47,"▲","-")),2)</f>
        <v>21.29</v>
      </c>
    </row>
    <row r="21" spans="1:11" x14ac:dyDescent="0.2">
      <c r="A21" s="171" t="s">
        <v>55</v>
      </c>
      <c r="B21" s="171">
        <f>IF(ISNUMBER(VALUE(SUBSTITUTE(実質収支比率等に係る経年分析!F$49,"▲","-"))),ROUND(VALUE(SUBSTITUTE(実質収支比率等に係る経年分析!F$49,"▲","-")),2),NA())</f>
        <v>-0.83</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-3.11</v>
      </c>
      <c r="E21" s="171">
        <f>IF(ISNUMBER(VALUE(SUBSTITUTE(実質収支比率等に係る経年分析!I$49,"▲","-"))),ROUND(VALUE(SUBSTITUTE(実質収支比率等に係る経年分析!I$49,"▲","-")),2),NA())</f>
        <v>4.38</v>
      </c>
      <c r="F21" s="171">
        <f>IF(ISNUMBER(VALUE(SUBSTITUTE(実質収支比率等に係る経年分析!J$49,"▲","-"))),ROUND(VALUE(SUBSTITUTE(実質収支比率等に係る経年分析!J$49,"▲","-")),2),NA())</f>
        <v>5.2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f>IF(ROUND(VALUE(SUBSTITUTE(連結実質赤字比率に係る赤字・黒字の構成分析!I$42,"▲", "-")), 2) &lt; 0, ABS(ROUND(VALUE(SUBSTITUTE(連結実質赤字比率に係る赤字・黒字の構成分析!I$42,"▲", "-")), 2)), NA())</f>
        <v>0.18</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母子父子寡婦福祉資金貸付金特別会計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0.57999999999999996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0.54</v>
      </c>
    </row>
    <row r="31" spans="1:11" x14ac:dyDescent="0.2">
      <c r="A31" s="172" t="str">
        <f>IF(連結実質赤字比率に係る赤字・黒字の構成分析!C$39="",NA(),連結実質赤字比率に係る赤字・黒字の構成分析!C$39)</f>
        <v>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0.54</v>
      </c>
    </row>
    <row r="32" spans="1:11" x14ac:dyDescent="0.2">
      <c r="A32" s="172" t="str">
        <f>IF(連結実質赤字比率に係る赤字・黒字の構成分析!C$38="",NA(),連結実質赤字比率に係る赤字・黒字の構成分析!C$38)</f>
        <v>熱海温泉事業特別会計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0.76</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1.1499999999999999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1.1100000000000001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8.6300000000000008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9.4499999999999993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11687</v>
      </c>
      <c r="E42" s="173"/>
      <c r="F42" s="173"/>
      <c r="G42" s="173">
        <f>'実質公債費比率（分子）の構造'!L$52</f>
        <v>11958</v>
      </c>
      <c r="H42" s="173"/>
      <c r="I42" s="173"/>
      <c r="J42" s="173">
        <f>'実質公債費比率（分子）の構造'!M$52</f>
        <v>11858</v>
      </c>
      <c r="K42" s="173"/>
      <c r="L42" s="173"/>
      <c r="M42" s="173">
        <f>'実質公債費比率（分子）の構造'!N$52</f>
        <v>11745</v>
      </c>
      <c r="N42" s="173"/>
      <c r="O42" s="173"/>
      <c r="P42" s="173">
        <f>'実質公債費比率（分子）の構造'!O$52</f>
        <v>11607</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240</v>
      </c>
      <c r="C44" s="173"/>
      <c r="D44" s="173"/>
      <c r="E44" s="173">
        <f>'実質公債費比率（分子）の構造'!L$50</f>
        <v>266</v>
      </c>
      <c r="F44" s="173"/>
      <c r="G44" s="173"/>
      <c r="H44" s="173">
        <f>'実質公債費比率（分子）の構造'!M$50</f>
        <v>66</v>
      </c>
      <c r="I44" s="173"/>
      <c r="J44" s="173"/>
      <c r="K44" s="173">
        <f>'実質公債費比率（分子）の構造'!N$50</f>
        <v>64</v>
      </c>
      <c r="L44" s="173"/>
      <c r="M44" s="173"/>
      <c r="N44" s="173">
        <f>'実質公債費比率（分子）の構造'!O$50</f>
        <v>94</v>
      </c>
      <c r="O44" s="173"/>
      <c r="P44" s="173"/>
    </row>
    <row r="45" spans="1:16" x14ac:dyDescent="0.2">
      <c r="A45" s="173" t="s">
        <v>65</v>
      </c>
      <c r="B45" s="173">
        <f>'実質公債費比率（分子）の構造'!K$49</f>
        <v>109</v>
      </c>
      <c r="C45" s="173"/>
      <c r="D45" s="173"/>
      <c r="E45" s="173">
        <f>'実質公債費比率（分子）の構造'!L$49</f>
        <v>128</v>
      </c>
      <c r="F45" s="173"/>
      <c r="G45" s="173"/>
      <c r="H45" s="173">
        <f>'実質公債費比率（分子）の構造'!M$49</f>
        <v>142</v>
      </c>
      <c r="I45" s="173"/>
      <c r="J45" s="173"/>
      <c r="K45" s="173">
        <f>'実質公債費比率（分子）の構造'!N$49</f>
        <v>152</v>
      </c>
      <c r="L45" s="173"/>
      <c r="M45" s="173"/>
      <c r="N45" s="173">
        <f>'実質公債費比率（分子）の構造'!O$49</f>
        <v>138</v>
      </c>
      <c r="O45" s="173"/>
      <c r="P45" s="173"/>
    </row>
    <row r="46" spans="1:16" x14ac:dyDescent="0.2">
      <c r="A46" s="173" t="s">
        <v>66</v>
      </c>
      <c r="B46" s="173">
        <f>'実質公債費比率（分子）の構造'!K$48</f>
        <v>4326</v>
      </c>
      <c r="C46" s="173"/>
      <c r="D46" s="173"/>
      <c r="E46" s="173">
        <f>'実質公債費比率（分子）の構造'!L$48</f>
        <v>3897</v>
      </c>
      <c r="F46" s="173"/>
      <c r="G46" s="173"/>
      <c r="H46" s="173">
        <f>'実質公債費比率（分子）の構造'!M$48</f>
        <v>4489</v>
      </c>
      <c r="I46" s="173"/>
      <c r="J46" s="173"/>
      <c r="K46" s="173">
        <f>'実質公債費比率（分子）の構造'!N$48</f>
        <v>3790</v>
      </c>
      <c r="L46" s="173"/>
      <c r="M46" s="173"/>
      <c r="N46" s="173">
        <f>'実質公債費比率（分子）の構造'!O$48</f>
        <v>3840</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10091</v>
      </c>
      <c r="C49" s="173"/>
      <c r="D49" s="173"/>
      <c r="E49" s="173">
        <f>'実質公債費比率（分子）の構造'!L$45</f>
        <v>9857</v>
      </c>
      <c r="F49" s="173"/>
      <c r="G49" s="173"/>
      <c r="H49" s="173">
        <f>'実質公債費比率（分子）の構造'!M$45</f>
        <v>9459</v>
      </c>
      <c r="I49" s="173"/>
      <c r="J49" s="173"/>
      <c r="K49" s="173">
        <f>'実質公債費比率（分子）の構造'!N$45</f>
        <v>9147</v>
      </c>
      <c r="L49" s="173"/>
      <c r="M49" s="173"/>
      <c r="N49" s="173">
        <f>'実質公債費比率（分子）の構造'!O$45</f>
        <v>8887</v>
      </c>
      <c r="O49" s="173"/>
      <c r="P49" s="173"/>
    </row>
    <row r="50" spans="1:16" x14ac:dyDescent="0.2">
      <c r="A50" s="173" t="s">
        <v>70</v>
      </c>
      <c r="B50" s="173" t="e">
        <f>NA()</f>
        <v>#N/A</v>
      </c>
      <c r="C50" s="173">
        <f>IF(ISNUMBER('実質公債費比率（分子）の構造'!K$53),'実質公債費比率（分子）の構造'!K$53,NA())</f>
        <v>3079</v>
      </c>
      <c r="D50" s="173" t="e">
        <f>NA()</f>
        <v>#N/A</v>
      </c>
      <c r="E50" s="173" t="e">
        <f>NA()</f>
        <v>#N/A</v>
      </c>
      <c r="F50" s="173">
        <f>IF(ISNUMBER('実質公債費比率（分子）の構造'!L$53),'実質公債費比率（分子）の構造'!L$53,NA())</f>
        <v>2190</v>
      </c>
      <c r="G50" s="173" t="e">
        <f>NA()</f>
        <v>#N/A</v>
      </c>
      <c r="H50" s="173" t="e">
        <f>NA()</f>
        <v>#N/A</v>
      </c>
      <c r="I50" s="173">
        <f>IF(ISNUMBER('実質公債費比率（分子）の構造'!M$53),'実質公債費比率（分子）の構造'!M$53,NA())</f>
        <v>2298</v>
      </c>
      <c r="J50" s="173" t="e">
        <f>NA()</f>
        <v>#N/A</v>
      </c>
      <c r="K50" s="173" t="e">
        <f>NA()</f>
        <v>#N/A</v>
      </c>
      <c r="L50" s="173">
        <f>IF(ISNUMBER('実質公債費比率（分子）の構造'!N$53),'実質公債費比率（分子）の構造'!N$53,NA())</f>
        <v>1408</v>
      </c>
      <c r="M50" s="173" t="e">
        <f>NA()</f>
        <v>#N/A</v>
      </c>
      <c r="N50" s="173" t="e">
        <f>NA()</f>
        <v>#N/A</v>
      </c>
      <c r="O50" s="173">
        <f>IF(ISNUMBER('実質公債費比率（分子）の構造'!O$53),'実質公債費比率（分子）の構造'!O$53,NA())</f>
        <v>1352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107078</v>
      </c>
      <c r="E56" s="172"/>
      <c r="F56" s="172"/>
      <c r="G56" s="172">
        <f>'将来負担比率（分子）の構造'!J$52</f>
        <v>104930</v>
      </c>
      <c r="H56" s="172"/>
      <c r="I56" s="172"/>
      <c r="J56" s="172">
        <f>'将来負担比率（分子）の構造'!K$52</f>
        <v>103215</v>
      </c>
      <c r="K56" s="172"/>
      <c r="L56" s="172"/>
      <c r="M56" s="172">
        <f>'将来負担比率（分子）の構造'!L$52</f>
        <v>105436</v>
      </c>
      <c r="N56" s="172"/>
      <c r="O56" s="172"/>
      <c r="P56" s="172">
        <f>'将来負担比率（分子）の構造'!M$52</f>
        <v>105576</v>
      </c>
    </row>
    <row r="57" spans="1:16" x14ac:dyDescent="0.2">
      <c r="A57" s="172" t="s">
        <v>41</v>
      </c>
      <c r="B57" s="172"/>
      <c r="C57" s="172"/>
      <c r="D57" s="172">
        <f>'将来負担比率（分子）の構造'!I$51</f>
        <v>15268</v>
      </c>
      <c r="E57" s="172"/>
      <c r="F57" s="172"/>
      <c r="G57" s="172">
        <f>'将来負担比率（分子）の構造'!J$51</f>
        <v>16252</v>
      </c>
      <c r="H57" s="172"/>
      <c r="I57" s="172"/>
      <c r="J57" s="172">
        <f>'将来負担比率（分子）の構造'!K$51</f>
        <v>18557</v>
      </c>
      <c r="K57" s="172"/>
      <c r="L57" s="172"/>
      <c r="M57" s="172">
        <f>'将来負担比率（分子）の構造'!L$51</f>
        <v>21150</v>
      </c>
      <c r="N57" s="172"/>
      <c r="O57" s="172"/>
      <c r="P57" s="172">
        <f>'将来負担比率（分子）の構造'!M$51</f>
        <v>29977</v>
      </c>
    </row>
    <row r="58" spans="1:16" x14ac:dyDescent="0.2">
      <c r="A58" s="172" t="s">
        <v>40</v>
      </c>
      <c r="B58" s="172"/>
      <c r="C58" s="172"/>
      <c r="D58" s="172">
        <f>'将来負担比率（分子）の構造'!I$50</f>
        <v>26780</v>
      </c>
      <c r="E58" s="172"/>
      <c r="F58" s="172"/>
      <c r="G58" s="172">
        <f>'将来負担比率（分子）の構造'!J$50</f>
        <v>29114</v>
      </c>
      <c r="H58" s="172"/>
      <c r="I58" s="172"/>
      <c r="J58" s="172">
        <f>'将来負担比率（分子）の構造'!K$50</f>
        <v>25247</v>
      </c>
      <c r="K58" s="172"/>
      <c r="L58" s="172"/>
      <c r="M58" s="172">
        <f>'将来負担比率（分子）の構造'!L$50</f>
        <v>25953</v>
      </c>
      <c r="N58" s="172"/>
      <c r="O58" s="172"/>
      <c r="P58" s="172">
        <f>'将来負担比率（分子）の構造'!M$50</f>
        <v>31081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15505</v>
      </c>
      <c r="C62" s="172"/>
      <c r="D62" s="172"/>
      <c r="E62" s="172">
        <f>'将来負担比率（分子）の構造'!J$45</f>
        <v>14965</v>
      </c>
      <c r="F62" s="172"/>
      <c r="G62" s="172"/>
      <c r="H62" s="172">
        <f>'将来負担比率（分子）の構造'!K$45</f>
        <v>14951</v>
      </c>
      <c r="I62" s="172"/>
      <c r="J62" s="172"/>
      <c r="K62" s="172">
        <f>'将来負担比率（分子）の構造'!L$45</f>
        <v>15137</v>
      </c>
      <c r="L62" s="172"/>
      <c r="M62" s="172"/>
      <c r="N62" s="172">
        <f>'将来負担比率（分子）の構造'!M$45</f>
        <v>15054</v>
      </c>
      <c r="O62" s="172"/>
      <c r="P62" s="172"/>
    </row>
    <row r="63" spans="1:16" x14ac:dyDescent="0.2">
      <c r="A63" s="172" t="s">
        <v>33</v>
      </c>
      <c r="B63" s="172">
        <f>'将来負担比率（分子）の構造'!I$44</f>
        <v>654</v>
      </c>
      <c r="C63" s="172"/>
      <c r="D63" s="172"/>
      <c r="E63" s="172">
        <f>'将来負担比率（分子）の構造'!J$44</f>
        <v>617</v>
      </c>
      <c r="F63" s="172"/>
      <c r="G63" s="172"/>
      <c r="H63" s="172">
        <f>'将来負担比率（分子）の構造'!K$44</f>
        <v>543</v>
      </c>
      <c r="I63" s="172"/>
      <c r="J63" s="172"/>
      <c r="K63" s="172">
        <f>'将来負担比率（分子）の構造'!L$44</f>
        <v>437</v>
      </c>
      <c r="L63" s="172"/>
      <c r="M63" s="172"/>
      <c r="N63" s="172">
        <f>'将来負担比率（分子）の構造'!M$44</f>
        <v>422</v>
      </c>
      <c r="O63" s="172"/>
      <c r="P63" s="172"/>
    </row>
    <row r="64" spans="1:16" x14ac:dyDescent="0.2">
      <c r="A64" s="172" t="s">
        <v>32</v>
      </c>
      <c r="B64" s="172">
        <f>'将来負担比率（分子）の構造'!I$43</f>
        <v>36727</v>
      </c>
      <c r="C64" s="172"/>
      <c r="D64" s="172"/>
      <c r="E64" s="172">
        <f>'将来負担比率（分子）の構造'!J$43</f>
        <v>35239</v>
      </c>
      <c r="F64" s="172"/>
      <c r="G64" s="172"/>
      <c r="H64" s="172">
        <f>'将来負担比率（分子）の構造'!K$43</f>
        <v>34631</v>
      </c>
      <c r="I64" s="172"/>
      <c r="J64" s="172"/>
      <c r="K64" s="172">
        <f>'将来負担比率（分子）の構造'!L$43</f>
        <v>47626</v>
      </c>
      <c r="L64" s="172"/>
      <c r="M64" s="172"/>
      <c r="N64" s="172">
        <f>'将来負担比率（分子）の構造'!M$43</f>
        <v>49954</v>
      </c>
      <c r="O64" s="172"/>
      <c r="P64" s="172"/>
    </row>
    <row r="65" spans="1:16" x14ac:dyDescent="0.2">
      <c r="A65" s="172" t="s">
        <v>31</v>
      </c>
      <c r="B65" s="172">
        <f>'将来負担比率（分子）の構造'!I$42</f>
        <v>1725</v>
      </c>
      <c r="C65" s="172"/>
      <c r="D65" s="172"/>
      <c r="E65" s="172">
        <f>'将来負担比率（分子）の構造'!J$42</f>
        <v>463</v>
      </c>
      <c r="F65" s="172"/>
      <c r="G65" s="172"/>
      <c r="H65" s="172">
        <f>'将来負担比率（分子）の構造'!K$42</f>
        <v>411</v>
      </c>
      <c r="I65" s="172"/>
      <c r="J65" s="172"/>
      <c r="K65" s="172">
        <f>'将来負担比率（分子）の構造'!L$42</f>
        <v>351</v>
      </c>
      <c r="L65" s="172"/>
      <c r="M65" s="172"/>
      <c r="N65" s="172">
        <f>'将来負担比率（分子）の構造'!M$42</f>
        <v>292</v>
      </c>
      <c r="O65" s="172"/>
      <c r="P65" s="172"/>
    </row>
    <row r="66" spans="1:16" x14ac:dyDescent="0.2">
      <c r="A66" s="172" t="s">
        <v>30</v>
      </c>
      <c r="B66" s="172">
        <f>'将来負担比率（分子）の構造'!I$41</f>
        <v>85251</v>
      </c>
      <c r="C66" s="172"/>
      <c r="D66" s="172"/>
      <c r="E66" s="172">
        <f>'将来負担比率（分子）の構造'!J$41</f>
        <v>82740</v>
      </c>
      <c r="F66" s="172"/>
      <c r="G66" s="172"/>
      <c r="H66" s="172">
        <f>'将来負担比率（分子）の構造'!K$41</f>
        <v>80937</v>
      </c>
      <c r="I66" s="172"/>
      <c r="J66" s="172"/>
      <c r="K66" s="172">
        <f>'将来負担比率（分子）の構造'!L$41</f>
        <v>83949</v>
      </c>
      <c r="L66" s="172"/>
      <c r="M66" s="172"/>
      <c r="N66" s="172">
        <f>'将来負担比率（分子）の構造'!M$41</f>
        <v>89094</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10931</v>
      </c>
      <c r="C72" s="176">
        <f>基金残高に係る経年分析!G55</f>
        <v>12611</v>
      </c>
      <c r="D72" s="176">
        <f>基金残高に係る経年分析!H55</f>
        <v>15581</v>
      </c>
    </row>
    <row r="73" spans="1:16" x14ac:dyDescent="0.2">
      <c r="A73" s="175" t="s">
        <v>77</v>
      </c>
      <c r="B73" s="176">
        <f>基金残高に係る経年分析!F56</f>
        <v>0</v>
      </c>
      <c r="C73" s="176">
        <f>基金残高に係る経年分析!G56</f>
        <v>0</v>
      </c>
      <c r="D73" s="176">
        <f>基金残高に係る経年分析!H56</f>
        <v>1804</v>
      </c>
    </row>
    <row r="74" spans="1:16" x14ac:dyDescent="0.2">
      <c r="A74" s="175" t="s">
        <v>78</v>
      </c>
      <c r="B74" s="176">
        <f>基金残高に係る経年分析!F57</f>
        <v>10159</v>
      </c>
      <c r="C74" s="176">
        <f>基金残高に係る経年分析!G57</f>
        <v>9183</v>
      </c>
      <c r="D74" s="176">
        <f>基金残高に係る経年分析!H57</f>
        <v>10057</v>
      </c>
    </row>
  </sheetData>
  <sheetProtection algorithmName="SHA-512" hashValue="DopBIbdKmZBho8lavOcZh7sYO9JVyG0RIC6DIvcbY/k2t9h12oDTTvTw8V6XhHYAMXr9FBinmqCwd3nR2YXJDQ==" saltValue="SbJ0cgNLA/zuLPOhEhWI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2023-03-17T05:58:20Z</cp:lastPrinted>
  <dcterms:created xsi:type="dcterms:W3CDTF">2023-02-20T04:02:21Z</dcterms:created>
  <dcterms:modified xsi:type="dcterms:W3CDTF">2023-10-30T23:43:44Z</dcterms:modified>
  <cp:category/>
</cp:coreProperties>
</file>